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. FINANCIERA PUBLICACION 3ER_19\"/>
    </mc:Choice>
  </mc:AlternateContent>
  <bookViews>
    <workbookView xWindow="120" yWindow="45" windowWidth="15600" windowHeight="825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E40" i="5" l="1"/>
  <c r="H40" i="5" s="1"/>
  <c r="E39" i="5"/>
  <c r="H39" i="5" s="1"/>
  <c r="E38" i="5"/>
  <c r="H38" i="5" s="1"/>
  <c r="H37" i="5"/>
  <c r="E37" i="5"/>
  <c r="G36" i="5"/>
  <c r="F36" i="5"/>
  <c r="D36" i="5"/>
  <c r="C36" i="5"/>
  <c r="H34" i="5"/>
  <c r="E34" i="5"/>
  <c r="E33" i="5"/>
  <c r="H33" i="5" s="1"/>
  <c r="E32" i="5"/>
  <c r="H32" i="5" s="1"/>
  <c r="E31" i="5"/>
  <c r="H31" i="5" s="1"/>
  <c r="H30" i="5"/>
  <c r="E30" i="5"/>
  <c r="E29" i="5"/>
  <c r="H29" i="5" s="1"/>
  <c r="E28" i="5"/>
  <c r="H28" i="5" s="1"/>
  <c r="E27" i="5"/>
  <c r="H27" i="5" s="1"/>
  <c r="H26" i="5"/>
  <c r="E26" i="5"/>
  <c r="G25" i="5"/>
  <c r="F25" i="5"/>
  <c r="D25" i="5"/>
  <c r="C25" i="5"/>
  <c r="H23" i="5"/>
  <c r="E23" i="5"/>
  <c r="E22" i="5"/>
  <c r="H22" i="5" s="1"/>
  <c r="E21" i="5"/>
  <c r="H21" i="5" s="1"/>
  <c r="E20" i="5"/>
  <c r="H20" i="5" s="1"/>
  <c r="H19" i="5"/>
  <c r="E19" i="5"/>
  <c r="E18" i="5"/>
  <c r="H18" i="5" s="1"/>
  <c r="E17" i="5"/>
  <c r="E16" i="5" s="1"/>
  <c r="G16" i="5"/>
  <c r="F16" i="5"/>
  <c r="D16" i="5"/>
  <c r="C16" i="5"/>
  <c r="E14" i="5"/>
  <c r="H14" i="5" s="1"/>
  <c r="E13" i="5"/>
  <c r="H13" i="5" s="1"/>
  <c r="H12" i="5"/>
  <c r="E12" i="5"/>
  <c r="E11" i="5"/>
  <c r="H11" i="5" s="1"/>
  <c r="E10" i="5"/>
  <c r="H10" i="5" s="1"/>
  <c r="E9" i="5"/>
  <c r="H8" i="5"/>
  <c r="E8" i="5"/>
  <c r="E7" i="5"/>
  <c r="H7" i="5" s="1"/>
  <c r="G6" i="5"/>
  <c r="F6" i="5"/>
  <c r="D6" i="5"/>
  <c r="C6" i="5"/>
  <c r="G78" i="4"/>
  <c r="F78" i="4"/>
  <c r="D78" i="4"/>
  <c r="C78" i="4"/>
  <c r="E76" i="4"/>
  <c r="H76" i="4" s="1"/>
  <c r="E74" i="4"/>
  <c r="H74" i="4" s="1"/>
  <c r="E72" i="4"/>
  <c r="H72" i="4" s="1"/>
  <c r="H70" i="4"/>
  <c r="E70" i="4"/>
  <c r="H68" i="4"/>
  <c r="E68" i="4"/>
  <c r="H66" i="4"/>
  <c r="E66" i="4"/>
  <c r="E64" i="4"/>
  <c r="E78" i="4" s="1"/>
  <c r="G56" i="4"/>
  <c r="F56" i="4"/>
  <c r="D56" i="4"/>
  <c r="C56" i="4"/>
  <c r="E54" i="4"/>
  <c r="H54" i="4" s="1"/>
  <c r="H53" i="4"/>
  <c r="E53" i="4"/>
  <c r="H52" i="4"/>
  <c r="E52" i="4"/>
  <c r="H51" i="4"/>
  <c r="E51" i="4"/>
  <c r="G42" i="4"/>
  <c r="F42" i="4"/>
  <c r="D42" i="4"/>
  <c r="C42" i="4"/>
  <c r="H39" i="4"/>
  <c r="E39" i="4"/>
  <c r="E38" i="4"/>
  <c r="H38" i="4" s="1"/>
  <c r="E37" i="4"/>
  <c r="H37" i="4" s="1"/>
  <c r="E36" i="4"/>
  <c r="H36" i="4" s="1"/>
  <c r="E35" i="4"/>
  <c r="H35" i="4" s="1"/>
  <c r="E34" i="4"/>
  <c r="H34" i="4" s="1"/>
  <c r="H33" i="4"/>
  <c r="E33" i="4"/>
  <c r="H32" i="4"/>
  <c r="E32" i="4"/>
  <c r="H31" i="4"/>
  <c r="E31" i="4"/>
  <c r="E30" i="4"/>
  <c r="H30" i="4" s="1"/>
  <c r="E29" i="4"/>
  <c r="H29" i="4" s="1"/>
  <c r="E28" i="4"/>
  <c r="H28" i="4" s="1"/>
  <c r="E27" i="4"/>
  <c r="H27" i="4" s="1"/>
  <c r="E26" i="4"/>
  <c r="H26" i="4" s="1"/>
  <c r="H25" i="4"/>
  <c r="E25" i="4"/>
  <c r="H24" i="4"/>
  <c r="E24" i="4"/>
  <c r="H23" i="4"/>
  <c r="E23" i="4"/>
  <c r="E22" i="4"/>
  <c r="H22" i="4" s="1"/>
  <c r="E21" i="4"/>
  <c r="H21" i="4" s="1"/>
  <c r="E20" i="4"/>
  <c r="H20" i="4" s="1"/>
  <c r="E19" i="4"/>
  <c r="H19" i="4" s="1"/>
  <c r="E18" i="4"/>
  <c r="H18" i="4" s="1"/>
  <c r="H17" i="4"/>
  <c r="E17" i="4"/>
  <c r="H16" i="4"/>
  <c r="E16" i="4"/>
  <c r="H15" i="4"/>
  <c r="E15" i="4"/>
  <c r="E14" i="4"/>
  <c r="H14" i="4" s="1"/>
  <c r="E13" i="4"/>
  <c r="H13" i="4" s="1"/>
  <c r="E12" i="4"/>
  <c r="H12" i="4" s="1"/>
  <c r="E11" i="4"/>
  <c r="H11" i="4" s="1"/>
  <c r="E10" i="4"/>
  <c r="H10" i="4" s="1"/>
  <c r="H9" i="4"/>
  <c r="E9" i="4"/>
  <c r="H8" i="4"/>
  <c r="E8" i="4"/>
  <c r="H7" i="4"/>
  <c r="E7" i="4"/>
  <c r="G16" i="8"/>
  <c r="F16" i="8"/>
  <c r="D16" i="8"/>
  <c r="C16" i="8"/>
  <c r="E14" i="8"/>
  <c r="H14" i="8" s="1"/>
  <c r="H12" i="8"/>
  <c r="E12" i="8"/>
  <c r="E10" i="8"/>
  <c r="H10" i="8" s="1"/>
  <c r="E8" i="8"/>
  <c r="H8" i="8" s="1"/>
  <c r="H6" i="8"/>
  <c r="E6" i="8"/>
  <c r="E76" i="6"/>
  <c r="H76" i="6" s="1"/>
  <c r="H75" i="6"/>
  <c r="E75" i="6"/>
  <c r="E74" i="6"/>
  <c r="H74" i="6" s="1"/>
  <c r="E73" i="6"/>
  <c r="H73" i="6" s="1"/>
  <c r="E72" i="6"/>
  <c r="H72" i="6" s="1"/>
  <c r="E71" i="6"/>
  <c r="H71" i="6" s="1"/>
  <c r="E70" i="6"/>
  <c r="H70" i="6" s="1"/>
  <c r="G69" i="6"/>
  <c r="F69" i="6"/>
  <c r="D69" i="6"/>
  <c r="C69" i="6"/>
  <c r="E68" i="6"/>
  <c r="H68" i="6" s="1"/>
  <c r="E67" i="6"/>
  <c r="H67" i="6" s="1"/>
  <c r="E66" i="6"/>
  <c r="H66" i="6" s="1"/>
  <c r="G65" i="6"/>
  <c r="F65" i="6"/>
  <c r="D65" i="6"/>
  <c r="C65" i="6"/>
  <c r="E65" i="6" s="1"/>
  <c r="H65" i="6" s="1"/>
  <c r="H64" i="6"/>
  <c r="E64" i="6"/>
  <c r="H63" i="6"/>
  <c r="E63" i="6"/>
  <c r="E62" i="6"/>
  <c r="H62" i="6" s="1"/>
  <c r="E61" i="6"/>
  <c r="H61" i="6" s="1"/>
  <c r="E60" i="6"/>
  <c r="H60" i="6" s="1"/>
  <c r="E59" i="6"/>
  <c r="H59" i="6" s="1"/>
  <c r="E58" i="6"/>
  <c r="H58" i="6" s="1"/>
  <c r="G57" i="6"/>
  <c r="F57" i="6"/>
  <c r="D57" i="6"/>
  <c r="C57" i="6"/>
  <c r="E56" i="6"/>
  <c r="H56" i="6" s="1"/>
  <c r="E55" i="6"/>
  <c r="H55" i="6" s="1"/>
  <c r="E54" i="6"/>
  <c r="H54" i="6" s="1"/>
  <c r="G53" i="6"/>
  <c r="F53" i="6"/>
  <c r="D53" i="6"/>
  <c r="C53" i="6"/>
  <c r="E53" i="6" s="1"/>
  <c r="H53" i="6" s="1"/>
  <c r="H52" i="6"/>
  <c r="E52" i="6"/>
  <c r="H51" i="6"/>
  <c r="E51" i="6"/>
  <c r="E50" i="6"/>
  <c r="H50" i="6" s="1"/>
  <c r="E49" i="6"/>
  <c r="H49" i="6" s="1"/>
  <c r="E48" i="6"/>
  <c r="H48" i="6" s="1"/>
  <c r="E47" i="6"/>
  <c r="H47" i="6" s="1"/>
  <c r="E46" i="6"/>
  <c r="H46" i="6" s="1"/>
  <c r="H45" i="6"/>
  <c r="E45" i="6"/>
  <c r="H44" i="6"/>
  <c r="E44" i="6"/>
  <c r="G43" i="6"/>
  <c r="F43" i="6"/>
  <c r="E43" i="6"/>
  <c r="H43" i="6" s="1"/>
  <c r="D43" i="6"/>
  <c r="C43" i="6"/>
  <c r="E42" i="6"/>
  <c r="H42" i="6" s="1"/>
  <c r="E41" i="6"/>
  <c r="H41" i="6" s="1"/>
  <c r="E40" i="6"/>
  <c r="H40" i="6" s="1"/>
  <c r="H39" i="6"/>
  <c r="E39" i="6"/>
  <c r="H38" i="6"/>
  <c r="E38" i="6"/>
  <c r="H37" i="6"/>
  <c r="E37" i="6"/>
  <c r="E36" i="6"/>
  <c r="H36" i="6" s="1"/>
  <c r="E35" i="6"/>
  <c r="H35" i="6" s="1"/>
  <c r="E34" i="6"/>
  <c r="H34" i="6" s="1"/>
  <c r="G33" i="6"/>
  <c r="F33" i="6"/>
  <c r="D33" i="6"/>
  <c r="C33" i="6"/>
  <c r="E33" i="6" s="1"/>
  <c r="H33" i="6" s="1"/>
  <c r="H32" i="6"/>
  <c r="E32" i="6"/>
  <c r="H31" i="6"/>
  <c r="E31" i="6"/>
  <c r="E30" i="6"/>
  <c r="H30" i="6" s="1"/>
  <c r="E29" i="6"/>
  <c r="H29" i="6" s="1"/>
  <c r="E28" i="6"/>
  <c r="H28" i="6" s="1"/>
  <c r="E27" i="6"/>
  <c r="H27" i="6" s="1"/>
  <c r="E26" i="6"/>
  <c r="H26" i="6" s="1"/>
  <c r="H25" i="6"/>
  <c r="E25" i="6"/>
  <c r="H24" i="6"/>
  <c r="E24" i="6"/>
  <c r="G23" i="6"/>
  <c r="F23" i="6"/>
  <c r="D23" i="6"/>
  <c r="C23" i="6"/>
  <c r="E23" i="6" s="1"/>
  <c r="H23" i="6" s="1"/>
  <c r="E22" i="6"/>
  <c r="H22" i="6" s="1"/>
  <c r="E21" i="6"/>
  <c r="H21" i="6" s="1"/>
  <c r="E20" i="6"/>
  <c r="H20" i="6" s="1"/>
  <c r="H19" i="6"/>
  <c r="E19" i="6"/>
  <c r="H18" i="6"/>
  <c r="E18" i="6"/>
  <c r="H17" i="6"/>
  <c r="E17" i="6"/>
  <c r="E16" i="6"/>
  <c r="H16" i="6" s="1"/>
  <c r="E15" i="6"/>
  <c r="H15" i="6" s="1"/>
  <c r="E14" i="6"/>
  <c r="H14" i="6" s="1"/>
  <c r="G13" i="6"/>
  <c r="F13" i="6"/>
  <c r="D13" i="6"/>
  <c r="C13" i="6"/>
  <c r="E13" i="6" s="1"/>
  <c r="H13" i="6" s="1"/>
  <c r="H12" i="6"/>
  <c r="E12" i="6"/>
  <c r="H11" i="6"/>
  <c r="E11" i="6"/>
  <c r="E10" i="6"/>
  <c r="H10" i="6" s="1"/>
  <c r="E9" i="6"/>
  <c r="H9" i="6" s="1"/>
  <c r="E8" i="6"/>
  <c r="H8" i="6" s="1"/>
  <c r="E7" i="6"/>
  <c r="H7" i="6" s="1"/>
  <c r="E6" i="6"/>
  <c r="H6" i="6" s="1"/>
  <c r="G5" i="6"/>
  <c r="F5" i="6"/>
  <c r="D5" i="6"/>
  <c r="D77" i="6" s="1"/>
  <c r="C5" i="6"/>
  <c r="F77" i="6" l="1"/>
  <c r="E57" i="6"/>
  <c r="H57" i="6" s="1"/>
  <c r="E56" i="4"/>
  <c r="D42" i="5"/>
  <c r="H17" i="5"/>
  <c r="C42" i="5"/>
  <c r="G77" i="6"/>
  <c r="H56" i="4"/>
  <c r="H36" i="5"/>
  <c r="E5" i="6"/>
  <c r="E69" i="6"/>
  <c r="H69" i="6" s="1"/>
  <c r="E42" i="4"/>
  <c r="E6" i="5"/>
  <c r="G42" i="5"/>
  <c r="F42" i="5"/>
  <c r="H16" i="5"/>
  <c r="H25" i="5"/>
  <c r="E25" i="5"/>
  <c r="E36" i="5"/>
  <c r="H9" i="5"/>
  <c r="H6" i="5" s="1"/>
  <c r="H42" i="4"/>
  <c r="H64" i="4"/>
  <c r="H78" i="4" s="1"/>
  <c r="H16" i="8"/>
  <c r="E16" i="8"/>
  <c r="H5" i="6"/>
  <c r="H77" i="6" s="1"/>
  <c r="E77" i="6"/>
  <c r="C77" i="6"/>
  <c r="H42" i="5" l="1"/>
  <c r="E42" i="5"/>
</calcChain>
</file>

<file path=xl/sharedStrings.xml><?xml version="1.0" encoding="utf-8"?>
<sst xmlns="http://schemas.openxmlformats.org/spreadsheetml/2006/main" count="226" uniqueCount="168">
  <si>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</si>
  <si>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</si>
  <si>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</si>
  <si>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</si>
  <si>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</si>
  <si>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</si>
  <si>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</si>
  <si>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</si>
  <si>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</si>
  <si>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</si>
  <si>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</si>
  <si>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</si>
  <si>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</si>
  <si>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</si>
  <si>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</si>
  <si>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</si>
  <si>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</si>
  <si>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</si>
  <si>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</si>
  <si>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</si>
  <si>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</si>
  <si>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</si>
  <si>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</si>
  <si>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</si>
  <si>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</si>
  <si>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</si>
  <si>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</si>
  <si>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</si>
  <si>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</si>
  <si>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</si>
  <si>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</si>
  <si>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</si>
  <si>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</si>
  <si>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</si>
  <si>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</si>
  <si>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</si>
  <si>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</si>
  <si>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</si>
  <si>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</si>
  <si>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</si>
  <si>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</si>
  <si>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</si>
  <si>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</si>
  <si>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</si>
  <si>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</si>
  <si>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</si>
  <si>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</si>
  <si>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</si>
  <si>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</si>
  <si>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</si>
  <si>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</si>
  <si>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</si>
  <si>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</si>
  <si>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</si>
  <si>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</si>
  <si>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</si>
  <si>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</si>
  <si>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</si>
  <si>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</si>
  <si>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</si>
  <si>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</si>
  <si>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</si>
  <si>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</si>
  <si>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</si>
  <si>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</si>
  <si>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</si>
  <si>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</si>
  <si>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</si>
  <si>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</si>
  <si>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</si>
  <si>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</si>
  <si>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</si>
  <si>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</si>
  <si>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</si>
  <si>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</si>
  <si>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</si>
  <si>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</si>
  <si>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</si>
  <si>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</si>
  <si>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</si>
  <si>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</si>
  <si>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</si>
  <si>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</si>
  <si>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</si>
  <si>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</si>
  <si>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</si>
  <si>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</si>
  <si>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</si>
  <si>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</si>
  <si>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</si>
  <si>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</si>
  <si>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</si>
  <si>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</si>
  <si>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</si>
  <si>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</si>
  <si>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</si>
  <si>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</si>
  <si>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</si>
  <si>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</si>
  <si>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</si>
  <si>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</si>
  <si>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</si>
  <si>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</si>
  <si>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</si>
  <si>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</si>
  <si>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</si>
  <si>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</si>
  <si>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</si>
  <si>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</si>
  <si>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</si>
  <si>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</si>
  <si>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</si>
  <si>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</si>
  <si>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</si>
  <si>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</si>
  <si>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</si>
  <si>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</si>
  <si>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</si>
  <si>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</si>
  <si>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</si>
  <si>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</si>
  <si>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</si>
  <si>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</si>
  <si>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</si>
  <si>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</si>
  <si>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</si>
  <si>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</si>
  <si>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</si>
  <si>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H. AYUNTAMIENTO</t>
  </si>
  <si>
    <t>PRESIDENCIA MUNICIPAL</t>
  </si>
  <si>
    <t>COMUNICACIÓN SOCIAL</t>
  </si>
  <si>
    <t>SECRETARIA MUNICIPAL</t>
  </si>
  <si>
    <t>TESORERIA MUNICIPAL</t>
  </si>
  <si>
    <t>OFICIALIA MAYOR</t>
  </si>
  <si>
    <t>JUZGADO MUNICIPAL</t>
  </si>
  <si>
    <t>CONTRALORIA MUNICIPAL</t>
  </si>
  <si>
    <t>TRANSPARENCIA</t>
  </si>
  <si>
    <t>DESARROLLO INSTITUCIONAL</t>
  </si>
  <si>
    <t>SEGURIDAD PUBLICA</t>
  </si>
  <si>
    <t>SEGURIDAD VIAL</t>
  </si>
  <si>
    <t>PROTECCION CIVIL</t>
  </si>
  <si>
    <t>DESARROLLO SOCIAL Y HUMANO</t>
  </si>
  <si>
    <t>DES RURAL Y AGROALIMENTARIO</t>
  </si>
  <si>
    <t>INFRAESCTRUCTURA Y CONECTIVIDAD</t>
  </si>
  <si>
    <t>DESARROLLO URBANO Y ORD ECO TERRI</t>
  </si>
  <si>
    <t>CONECTIVIDAD</t>
  </si>
  <si>
    <t>DESARROLLO ECONOMICO Y SUSTENTABLE</t>
  </si>
  <si>
    <t>TURISMO</t>
  </si>
  <si>
    <t>INSTANCIA DE LA MUJER</t>
  </si>
  <si>
    <t>PLANEACION</t>
  </si>
  <si>
    <t>EDUCACION</t>
  </si>
  <si>
    <t>SERVICIOS MUNICIPALES</t>
  </si>
  <si>
    <t>RASTRO MUNICIPAL</t>
  </si>
  <si>
    <t>PANTEON MUNICIPAL</t>
  </si>
  <si>
    <t>ALUMBRADO PUBLICO</t>
  </si>
  <si>
    <t>CENTRO ANTIRRABICO</t>
  </si>
  <si>
    <t>MEDIO AMBIENTE</t>
  </si>
  <si>
    <t>DIF MUNICIPAL</t>
  </si>
  <si>
    <t>COMUDE</t>
  </si>
  <si>
    <t>CASA DE LA CULTURA</t>
  </si>
  <si>
    <t>IMUVI</t>
  </si>
  <si>
    <t>MUNICIPIO DOLORES HIDALGO CIN
ESTADO ANALÍTICO DEL EJERCICIO DEL PRESUPUESTO DE EGRESOS
Clasificación por Objeto del Gasto (Capítulo y Concepto)
Del 1 de Enero al AL 30 DE SEPTIEMBRE DEL 2019</t>
  </si>
  <si>
    <t>MUNICIPIO DOLORES HIDALGO CIN
ESTADO ANALÍTICO DEL EJERCICIO DEL PRESUPUESTO DE EGRESOS
Clasificación Económica (por Tipo de Gasto)
Del 1 de Enero al AL 30 DE SEPTIEMBRE DEL 2019</t>
  </si>
  <si>
    <t>MUNICIPIO DOLORES HIDALGO CIN
ESTADO ANALÍTICO DEL EJERCICIO DEL PRESUPUESTO DE EGRESOS
Clasificación Administrativa
Del 1 de Enero al AL 30 DE SEPTIEMBRE DEL 2019</t>
  </si>
  <si>
    <t>Gobierno (Federal/Estatal/Municipal) de MUNICIPIO DOLORES HIDALGO CIN
Estado Analítico del Ejercicio del Presupuesto de Egresos
Clasificación Administrativa
Del 1 de Enero al AL 30 DE SEPTIEMBRE DEL 2019</t>
  </si>
  <si>
    <t>Sector Paraestatal del Gobierno (Federal/Estatal/Municipal) de MUNICIPIO DOLORES HIDALGO CIN
Estado Analítico del Ejercicio del Presupuesto de Egresos
Clasificación Administrativa
Del 1 de Enero al AL 30 DE SEPTIEMBRE DEL 2019</t>
  </si>
  <si>
    <t>MUNICIPIO DOLORES HIDALGO CIN
ESTADO ANALÍTICO DEL EJERCICIO DEL PRESUPUESTO DE EGRESOS
Clasificación Funcional (Finalidad y Función)
Del 1 de Enero al AL 30 DE SEPTIEMBRE DEL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</si>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</sst>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6">
    <xf numFmtId="0" fontId="0" fillId="0" borderId="0"/>
    <xf numFmtId="164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Fill="1" applyProtection="1">
      <protection locked="0"/>
    </xf>
    <xf numFmtId="0" fontId="9" fillId="0" borderId="0" xfId="0" applyFont="1" applyFill="1" applyBorder="1" applyProtection="1"/>
    <xf numFmtId="0" fontId="5" fillId="0" borderId="5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left"/>
    </xf>
    <xf numFmtId="0" fontId="5" fillId="0" borderId="6" xfId="0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1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left"/>
      <protection locked="0"/>
    </xf>
    <xf numFmtId="4" fontId="9" fillId="0" borderId="14" xfId="0" applyNumberFormat="1" applyFont="1" applyFill="1" applyBorder="1" applyProtection="1">
      <protection locked="0"/>
    </xf>
    <xf numFmtId="0" fontId="5" fillId="0" borderId="0" xfId="0" applyFont="1" applyBorder="1" applyProtection="1"/>
    <xf numFmtId="0" fontId="5" fillId="0" borderId="6" xfId="0" applyFont="1" applyBorder="1" applyProtection="1"/>
    <xf numFmtId="0" fontId="9" fillId="0" borderId="5" xfId="0" applyFont="1" applyFill="1" applyBorder="1" applyProtection="1">
      <protection locked="0"/>
    </xf>
    <xf numFmtId="0" fontId="5" fillId="0" borderId="13" xfId="0" applyFont="1" applyBorder="1" applyProtection="1">
      <protection locked="0"/>
    </xf>
    <xf numFmtId="4" fontId="5" fillId="0" borderId="15" xfId="0" applyNumberFormat="1" applyFont="1" applyBorder="1" applyProtection="1">
      <protection locked="0"/>
    </xf>
    <xf numFmtId="4" fontId="5" fillId="0" borderId="14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5" fillId="0" borderId="14" xfId="0" applyNumberFormat="1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3" xfId="9" applyFont="1" applyFill="1" applyBorder="1" applyAlignment="1">
      <alignment horizontal="center" vertical="center"/>
    </xf>
    <xf numFmtId="0" fontId="5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9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5" fillId="0" borderId="13" xfId="9" applyNumberFormat="1" applyFont="1" applyFill="1" applyBorder="1" applyAlignment="1">
      <alignment horizontal="center" vertical="center" wrapText="1"/>
    </xf>
    <xf numFmtId="4" fontId="9" fillId="2" borderId="8" xfId="9" applyNumberFormat="1" applyFont="1" applyFill="1" applyBorder="1" applyAlignment="1">
      <alignment horizontal="center" vertical="center" wrapText="1"/>
    </xf>
    <xf numFmtId="0" fontId="9" fillId="2" borderId="8" xfId="9" applyNumberFormat="1" applyFont="1" applyFill="1" applyBorder="1" applyAlignment="1">
      <alignment horizontal="center" vertical="center" wrapText="1"/>
    </xf>
    <xf numFmtId="4" fontId="5" fillId="0" borderId="13" xfId="0" applyNumberFormat="1" applyFont="1" applyFill="1" applyBorder="1" applyProtection="1">
      <protection locked="0"/>
    </xf>
    <xf numFmtId="4" fontId="5" fillId="0" borderId="15" xfId="0" applyNumberFormat="1" applyFont="1" applyFill="1" applyBorder="1" applyProtection="1">
      <protection locked="0"/>
    </xf>
    <xf numFmtId="4" fontId="9" fillId="0" borderId="8" xfId="0" applyNumberFormat="1" applyFont="1" applyFill="1" applyBorder="1" applyProtection="1">
      <protection locked="0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wrapText="1"/>
    </xf>
    <xf numFmtId="0" fontId="9" fillId="0" borderId="9" xfId="0" applyFont="1" applyFill="1" applyBorder="1" applyProtection="1">
      <protection locked="0"/>
    </xf>
    <xf numFmtId="0" fontId="9" fillId="0" borderId="10" xfId="0" applyFont="1" applyFill="1" applyBorder="1" applyAlignment="1" applyProtection="1">
      <alignment horizontal="left"/>
      <protection locked="0"/>
    </xf>
    <xf numFmtId="0" fontId="9" fillId="2" borderId="9" xfId="9" applyFont="1" applyFill="1" applyBorder="1" applyAlignment="1" applyProtection="1">
      <alignment horizontal="center" vertical="center" wrapText="1"/>
      <protection locked="0"/>
    </xf>
    <xf numFmtId="0" fontId="9" fillId="2" borderId="10" xfId="9" applyFont="1" applyFill="1" applyBorder="1" applyAlignment="1" applyProtection="1">
      <alignment horizontal="center" vertical="center" wrapText="1"/>
      <protection locked="0"/>
    </xf>
    <xf numFmtId="0" fontId="9" fillId="2" borderId="11" xfId="9" applyFont="1" applyFill="1" applyBorder="1" applyAlignment="1" applyProtection="1">
      <alignment horizontal="center" vertical="center" wrapText="1"/>
      <protection locked="0"/>
    </xf>
    <xf numFmtId="4" fontId="9" fillId="2" borderId="13" xfId="9" applyNumberFormat="1" applyFont="1" applyFill="1" applyBorder="1" applyAlignment="1">
      <alignment horizontal="center" vertical="center" wrapText="1"/>
    </xf>
    <xf numFmtId="4" fontId="9" fillId="2" borderId="14" xfId="9" applyNumberFormat="1" applyFont="1" applyFill="1" applyBorder="1" applyAlignment="1">
      <alignment horizontal="center" vertical="center" wrapText="1"/>
    </xf>
    <xf numFmtId="0" fontId="9" fillId="2" borderId="2" xfId="9" applyFont="1" applyFill="1" applyBorder="1" applyAlignment="1">
      <alignment horizontal="center" vertical="center"/>
    </xf>
    <xf numFmtId="0" fontId="9" fillId="2" borderId="3" xfId="9" applyFont="1" applyFill="1" applyBorder="1" applyAlignment="1">
      <alignment horizontal="center" vertical="center"/>
    </xf>
    <xf numFmtId="0" fontId="9" fillId="2" borderId="1" xfId="9" applyFont="1" applyFill="1" applyBorder="1" applyAlignment="1">
      <alignment horizontal="center" vertical="center"/>
    </xf>
    <xf numFmtId="0" fontId="9" fillId="2" borderId="4" xfId="9" applyFont="1" applyFill="1" applyBorder="1" applyAlignment="1">
      <alignment horizontal="center" vertical="center"/>
    </xf>
    <xf numFmtId="0" fontId="9" fillId="2" borderId="5" xfId="9" applyFont="1" applyFill="1" applyBorder="1" applyAlignment="1">
      <alignment horizontal="center" vertical="center"/>
    </xf>
    <xf numFmtId="0" fontId="9" fillId="2" borderId="7" xfId="9" applyFont="1" applyFill="1" applyBorder="1" applyAlignment="1">
      <alignment horizontal="center" vertical="center"/>
    </xf>
  </cellXfs>
  <cellStyles count="76">
    <cellStyle name="Euro" xfId="1"/>
    <cellStyle name="Millares 2" xfId="2"/>
    <cellStyle name="Millares 2 10" xfId="48"/>
    <cellStyle name="Millares 2 11" xfId="51"/>
    <cellStyle name="Millares 2 12" xfId="57"/>
    <cellStyle name="Millares 2 13" xfId="64"/>
    <cellStyle name="Millares 2 14" xfId="68"/>
    <cellStyle name="Millares 2 15" xfId="71"/>
    <cellStyle name="Millares 2 2" xfId="3"/>
    <cellStyle name="Millares 2 3" xfId="4"/>
    <cellStyle name="Millares 2 4" xfId="17"/>
    <cellStyle name="Millares 2 5" xfId="24"/>
    <cellStyle name="Millares 2 6" xfId="28"/>
    <cellStyle name="Millares 2 7" xfId="31"/>
    <cellStyle name="Millares 2 8" xfId="37"/>
    <cellStyle name="Millares 2 9" xfId="44"/>
    <cellStyle name="Millares 3" xfId="5"/>
    <cellStyle name="Millares 3 10" xfId="59"/>
    <cellStyle name="Millares 3 11" xfId="62"/>
    <cellStyle name="Millares 3 12" xfId="58"/>
    <cellStyle name="Millares 3 13" xfId="63"/>
    <cellStyle name="Millares 3 2" xfId="19"/>
    <cellStyle name="Millares 3 3" xfId="22"/>
    <cellStyle name="Millares 3 4" xfId="18"/>
    <cellStyle name="Millares 3 5" xfId="23"/>
    <cellStyle name="Millares 3 6" xfId="39"/>
    <cellStyle name="Millares 3 7" xfId="42"/>
    <cellStyle name="Millares 3 8" xfId="38"/>
    <cellStyle name="Millares 3 9" xfId="43"/>
    <cellStyle name="Moneda 2" xfId="6"/>
    <cellStyle name="Normal" xfId="0" builtinId="0"/>
    <cellStyle name="Normal 2" xfId="7"/>
    <cellStyle name="Normal 2 10" xfId="45"/>
    <cellStyle name="Normal 2 11" xfId="61"/>
    <cellStyle name="Normal 2 12" xfId="60"/>
    <cellStyle name="Normal 2 13" xfId="56"/>
    <cellStyle name="Normal 2 14" xfId="65"/>
    <cellStyle name="Normal 2 2" xfId="8"/>
    <cellStyle name="Normal 2 3" xfId="21"/>
    <cellStyle name="Normal 2 4" xfId="20"/>
    <cellStyle name="Normal 2 5" xfId="16"/>
    <cellStyle name="Normal 2 6" xfId="25"/>
    <cellStyle name="Normal 2 7" xfId="41"/>
    <cellStyle name="Normal 2 8" xfId="40"/>
    <cellStyle name="Normal 2 9" xfId="36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10" xfId="54"/>
    <cellStyle name="Normal 6 11" xfId="66"/>
    <cellStyle name="Normal 6 12" xfId="69"/>
    <cellStyle name="Normal 6 13" xfId="72"/>
    <cellStyle name="Normal 6 14" xfId="74"/>
    <cellStyle name="Normal 6 2" xfId="15"/>
    <cellStyle name="Normal 6 2 10" xfId="67"/>
    <cellStyle name="Normal 6 2 11" xfId="70"/>
    <cellStyle name="Normal 6 2 12" xfId="73"/>
    <cellStyle name="Normal 6 2 13" xfId="75"/>
    <cellStyle name="Normal 6 2 2" xfId="27"/>
    <cellStyle name="Normal 6 2 3" xfId="30"/>
    <cellStyle name="Normal 6 2 4" xfId="33"/>
    <cellStyle name="Normal 6 2 5" xfId="35"/>
    <cellStyle name="Normal 6 2 6" xfId="47"/>
    <cellStyle name="Normal 6 2 7" xfId="50"/>
    <cellStyle name="Normal 6 2 8" xfId="53"/>
    <cellStyle name="Normal 6 2 9" xfId="55"/>
    <cellStyle name="Normal 6 3" xfId="26"/>
    <cellStyle name="Normal 6 4" xfId="29"/>
    <cellStyle name="Normal 6 5" xfId="32"/>
    <cellStyle name="Normal 6 6" xfId="34"/>
    <cellStyle name="Normal 6 7" xfId="46"/>
    <cellStyle name="Normal 6 8" xfId="49"/>
    <cellStyle name="Normal 6 9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topLeftCell="A58" workbookViewId="0">
      <selection sqref="A1:H77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3" t="s">
        <v>161</v>
      </c>
      <c r="B1" s="54"/>
      <c r="C1" s="54"/>
      <c r="D1" s="54"/>
      <c r="E1" s="54"/>
      <c r="F1" s="54"/>
      <c r="G1" s="54"/>
      <c r="H1" s="55"/>
    </row>
    <row r="2" spans="1:8" x14ac:dyDescent="0.2">
      <c r="A2" s="58" t="s">
        <v>54</v>
      </c>
      <c r="B2" s="59"/>
      <c r="C2" s="53" t="s">
        <v>60</v>
      </c>
      <c r="D2" s="54"/>
      <c r="E2" s="54"/>
      <c r="F2" s="54"/>
      <c r="G2" s="55"/>
      <c r="H2" s="56" t="s">
        <v>59</v>
      </c>
    </row>
    <row r="3" spans="1:8" ht="24.95" customHeight="1" x14ac:dyDescent="0.2">
      <c r="A3" s="60"/>
      <c r="B3" s="61"/>
      <c r="C3" s="38" t="s">
        <v>55</v>
      </c>
      <c r="D3" s="38" t="s">
        <v>125</v>
      </c>
      <c r="E3" s="38" t="s">
        <v>56</v>
      </c>
      <c r="F3" s="38" t="s">
        <v>57</v>
      </c>
      <c r="G3" s="38" t="s">
        <v>58</v>
      </c>
      <c r="H3" s="57"/>
    </row>
    <row r="4" spans="1:8" x14ac:dyDescent="0.2">
      <c r="A4" s="62"/>
      <c r="B4" s="63"/>
      <c r="C4" s="39">
        <v>1</v>
      </c>
      <c r="D4" s="39">
        <v>2</v>
      </c>
      <c r="E4" s="39" t="s">
        <v>126</v>
      </c>
      <c r="F4" s="39">
        <v>4</v>
      </c>
      <c r="G4" s="39">
        <v>5</v>
      </c>
      <c r="H4" s="39" t="s">
        <v>127</v>
      </c>
    </row>
    <row r="5" spans="1:8" x14ac:dyDescent="0.2">
      <c r="A5" s="8" t="s">
        <v>61</v>
      </c>
      <c r="B5" s="4"/>
      <c r="C5" s="40">
        <f>SUM(C6:C12)</f>
        <v>159664496.53999999</v>
      </c>
      <c r="D5" s="40">
        <f>SUM(D6:D12)</f>
        <v>-6143926.8299999991</v>
      </c>
      <c r="E5" s="40">
        <f>C5+D5</f>
        <v>153520569.70999998</v>
      </c>
      <c r="F5" s="40">
        <f>SUM(F6:F12)</f>
        <v>99456855.920000002</v>
      </c>
      <c r="G5" s="40">
        <f>SUM(G6:G12)</f>
        <v>98819393.379999995</v>
      </c>
      <c r="H5" s="40">
        <f>E5-F5</f>
        <v>54063713.789999977</v>
      </c>
    </row>
    <row r="6" spans="1:8" x14ac:dyDescent="0.2">
      <c r="A6" s="9">
        <v>1100</v>
      </c>
      <c r="B6" s="6" t="s">
        <v>70</v>
      </c>
      <c r="C6" s="41">
        <v>95279537.950000003</v>
      </c>
      <c r="D6" s="41">
        <v>-463587.2</v>
      </c>
      <c r="E6" s="41">
        <f t="shared" ref="E6:E69" si="0">C6+D6</f>
        <v>94815950.75</v>
      </c>
      <c r="F6" s="41">
        <v>70211877.810000002</v>
      </c>
      <c r="G6" s="41">
        <v>70211877.810000002</v>
      </c>
      <c r="H6" s="41">
        <f t="shared" ref="H6:H69" si="1">E6-F6</f>
        <v>24604072.939999998</v>
      </c>
    </row>
    <row r="7" spans="1:8" x14ac:dyDescent="0.2">
      <c r="A7" s="9">
        <v>1200</v>
      </c>
      <c r="B7" s="6" t="s">
        <v>71</v>
      </c>
      <c r="C7" s="41">
        <v>283605</v>
      </c>
      <c r="D7" s="41">
        <v>0</v>
      </c>
      <c r="E7" s="41">
        <f t="shared" si="0"/>
        <v>283605</v>
      </c>
      <c r="F7" s="41">
        <v>132734</v>
      </c>
      <c r="G7" s="41">
        <v>132734</v>
      </c>
      <c r="H7" s="41">
        <f t="shared" si="1"/>
        <v>150871</v>
      </c>
    </row>
    <row r="8" spans="1:8" x14ac:dyDescent="0.2">
      <c r="A8" s="9">
        <v>1300</v>
      </c>
      <c r="B8" s="6" t="s">
        <v>72</v>
      </c>
      <c r="C8" s="41">
        <v>22096882.649999999</v>
      </c>
      <c r="D8" s="41">
        <v>-4101703.25</v>
      </c>
      <c r="E8" s="41">
        <f t="shared" si="0"/>
        <v>17995179.399999999</v>
      </c>
      <c r="F8" s="41">
        <v>5386420.1299999999</v>
      </c>
      <c r="G8" s="41">
        <v>5386420.1299999999</v>
      </c>
      <c r="H8" s="41">
        <f t="shared" si="1"/>
        <v>12608759.27</v>
      </c>
    </row>
    <row r="9" spans="1:8" x14ac:dyDescent="0.2">
      <c r="A9" s="9">
        <v>1400</v>
      </c>
      <c r="B9" s="6" t="s">
        <v>35</v>
      </c>
      <c r="C9" s="41">
        <v>13392400</v>
      </c>
      <c r="D9" s="41">
        <v>-1446061.18</v>
      </c>
      <c r="E9" s="41">
        <f t="shared" si="0"/>
        <v>11946338.82</v>
      </c>
      <c r="F9" s="41">
        <v>8324219.4199999999</v>
      </c>
      <c r="G9" s="41">
        <v>7686756.8799999999</v>
      </c>
      <c r="H9" s="41">
        <f t="shared" si="1"/>
        <v>3622119.4000000004</v>
      </c>
    </row>
    <row r="10" spans="1:8" x14ac:dyDescent="0.2">
      <c r="A10" s="9">
        <v>1500</v>
      </c>
      <c r="B10" s="6" t="s">
        <v>73</v>
      </c>
      <c r="C10" s="41">
        <v>26583944</v>
      </c>
      <c r="D10" s="41">
        <v>85479.44</v>
      </c>
      <c r="E10" s="41">
        <f t="shared" si="0"/>
        <v>26669423.440000001</v>
      </c>
      <c r="F10" s="41">
        <v>15401604.560000001</v>
      </c>
      <c r="G10" s="41">
        <v>15401604.560000001</v>
      </c>
      <c r="H10" s="41">
        <f t="shared" si="1"/>
        <v>11267818.880000001</v>
      </c>
    </row>
    <row r="11" spans="1:8" x14ac:dyDescent="0.2">
      <c r="A11" s="9">
        <v>1600</v>
      </c>
      <c r="B11" s="6" t="s">
        <v>36</v>
      </c>
      <c r="C11" s="41">
        <v>778126.94</v>
      </c>
      <c r="D11" s="41">
        <v>-218054.64</v>
      </c>
      <c r="E11" s="41">
        <f t="shared" si="0"/>
        <v>560072.29999999993</v>
      </c>
      <c r="F11" s="41">
        <v>0</v>
      </c>
      <c r="G11" s="41">
        <v>0</v>
      </c>
      <c r="H11" s="41">
        <f t="shared" si="1"/>
        <v>560072.29999999993</v>
      </c>
    </row>
    <row r="12" spans="1:8" x14ac:dyDescent="0.2">
      <c r="A12" s="9">
        <v>1700</v>
      </c>
      <c r="B12" s="6" t="s">
        <v>74</v>
      </c>
      <c r="C12" s="41">
        <v>1250000</v>
      </c>
      <c r="D12" s="41">
        <v>0</v>
      </c>
      <c r="E12" s="41">
        <f t="shared" si="0"/>
        <v>1250000</v>
      </c>
      <c r="F12" s="41">
        <v>0</v>
      </c>
      <c r="G12" s="41">
        <v>0</v>
      </c>
      <c r="H12" s="41">
        <f t="shared" si="1"/>
        <v>1250000</v>
      </c>
    </row>
    <row r="13" spans="1:8" x14ac:dyDescent="0.2">
      <c r="A13" s="8" t="s">
        <v>62</v>
      </c>
      <c r="B13" s="4"/>
      <c r="C13" s="41">
        <f>SUM(C14:C22)</f>
        <v>30949548.329999998</v>
      </c>
      <c r="D13" s="41">
        <f>SUM(D14:D22)</f>
        <v>7501450.3599999994</v>
      </c>
      <c r="E13" s="41">
        <f t="shared" si="0"/>
        <v>38450998.689999998</v>
      </c>
      <c r="F13" s="41">
        <f>SUM(F14:F22)</f>
        <v>22616383.589999996</v>
      </c>
      <c r="G13" s="41">
        <f>SUM(G14:G22)</f>
        <v>21348347.75</v>
      </c>
      <c r="H13" s="41">
        <f t="shared" si="1"/>
        <v>15834615.100000001</v>
      </c>
    </row>
    <row r="14" spans="1:8" x14ac:dyDescent="0.2">
      <c r="A14" s="9">
        <v>2100</v>
      </c>
      <c r="B14" s="6" t="s">
        <v>75</v>
      </c>
      <c r="C14" s="41">
        <v>3363461.5</v>
      </c>
      <c r="D14" s="41">
        <v>290570.2</v>
      </c>
      <c r="E14" s="41">
        <f t="shared" si="0"/>
        <v>3654031.7</v>
      </c>
      <c r="F14" s="41">
        <v>1842376.57</v>
      </c>
      <c r="G14" s="41">
        <v>1722911.61</v>
      </c>
      <c r="H14" s="41">
        <f t="shared" si="1"/>
        <v>1811655.1300000001</v>
      </c>
    </row>
    <row r="15" spans="1:8" x14ac:dyDescent="0.2">
      <c r="A15" s="9">
        <v>2200</v>
      </c>
      <c r="B15" s="6" t="s">
        <v>76</v>
      </c>
      <c r="C15" s="41">
        <v>25217.919999999998</v>
      </c>
      <c r="D15" s="41">
        <v>0</v>
      </c>
      <c r="E15" s="41">
        <f t="shared" si="0"/>
        <v>25217.919999999998</v>
      </c>
      <c r="F15" s="41">
        <v>19406</v>
      </c>
      <c r="G15" s="41">
        <v>19406</v>
      </c>
      <c r="H15" s="41">
        <f t="shared" si="1"/>
        <v>5811.9199999999983</v>
      </c>
    </row>
    <row r="16" spans="1:8" x14ac:dyDescent="0.2">
      <c r="A16" s="9">
        <v>2300</v>
      </c>
      <c r="B16" s="6" t="s">
        <v>77</v>
      </c>
      <c r="C16" s="41">
        <v>0</v>
      </c>
      <c r="D16" s="41">
        <v>0</v>
      </c>
      <c r="E16" s="41">
        <f t="shared" si="0"/>
        <v>0</v>
      </c>
      <c r="F16" s="41">
        <v>0</v>
      </c>
      <c r="G16" s="41">
        <v>0</v>
      </c>
      <c r="H16" s="41">
        <f t="shared" si="1"/>
        <v>0</v>
      </c>
    </row>
    <row r="17" spans="1:8" x14ac:dyDescent="0.2">
      <c r="A17" s="9">
        <v>2400</v>
      </c>
      <c r="B17" s="6" t="s">
        <v>78</v>
      </c>
      <c r="C17" s="41">
        <v>4614000</v>
      </c>
      <c r="D17" s="41">
        <v>-711934.99</v>
      </c>
      <c r="E17" s="41">
        <f t="shared" si="0"/>
        <v>3902065.01</v>
      </c>
      <c r="F17" s="41">
        <v>3132842.56</v>
      </c>
      <c r="G17" s="41">
        <v>2654560.58</v>
      </c>
      <c r="H17" s="41">
        <f t="shared" si="1"/>
        <v>769222.44999999972</v>
      </c>
    </row>
    <row r="18" spans="1:8" x14ac:dyDescent="0.2">
      <c r="A18" s="9">
        <v>2500</v>
      </c>
      <c r="B18" s="6" t="s">
        <v>79</v>
      </c>
      <c r="C18" s="41">
        <v>186480</v>
      </c>
      <c r="D18" s="41">
        <v>0</v>
      </c>
      <c r="E18" s="41">
        <f t="shared" si="0"/>
        <v>186480</v>
      </c>
      <c r="F18" s="41">
        <v>23420</v>
      </c>
      <c r="G18" s="41">
        <v>23420</v>
      </c>
      <c r="H18" s="41">
        <f t="shared" si="1"/>
        <v>163060</v>
      </c>
    </row>
    <row r="19" spans="1:8" x14ac:dyDescent="0.2">
      <c r="A19" s="9">
        <v>2600</v>
      </c>
      <c r="B19" s="6" t="s">
        <v>80</v>
      </c>
      <c r="C19" s="41">
        <v>15631346.91</v>
      </c>
      <c r="D19" s="41">
        <v>3968534.33</v>
      </c>
      <c r="E19" s="41">
        <f t="shared" si="0"/>
        <v>19599881.240000002</v>
      </c>
      <c r="F19" s="41">
        <v>11183626.48</v>
      </c>
      <c r="G19" s="41">
        <v>10884787.300000001</v>
      </c>
      <c r="H19" s="41">
        <f t="shared" si="1"/>
        <v>8416254.7600000016</v>
      </c>
    </row>
    <row r="20" spans="1:8" x14ac:dyDescent="0.2">
      <c r="A20" s="9">
        <v>2700</v>
      </c>
      <c r="B20" s="6" t="s">
        <v>81</v>
      </c>
      <c r="C20" s="41">
        <v>1741064</v>
      </c>
      <c r="D20" s="41">
        <v>3052962.46</v>
      </c>
      <c r="E20" s="41">
        <f t="shared" si="0"/>
        <v>4794026.46</v>
      </c>
      <c r="F20" s="41">
        <v>2688494.88</v>
      </c>
      <c r="G20" s="41">
        <v>2688494.88</v>
      </c>
      <c r="H20" s="41">
        <f t="shared" si="1"/>
        <v>2105531.58</v>
      </c>
    </row>
    <row r="21" spans="1:8" x14ac:dyDescent="0.2">
      <c r="A21" s="9">
        <v>2800</v>
      </c>
      <c r="B21" s="6" t="s">
        <v>82</v>
      </c>
      <c r="C21" s="41">
        <v>593600</v>
      </c>
      <c r="D21" s="41">
        <v>784383.76</v>
      </c>
      <c r="E21" s="41">
        <f t="shared" si="0"/>
        <v>1377983.76</v>
      </c>
      <c r="F21" s="41">
        <v>760476.02</v>
      </c>
      <c r="G21" s="41">
        <v>758616.2</v>
      </c>
      <c r="H21" s="41">
        <f t="shared" si="1"/>
        <v>617507.74</v>
      </c>
    </row>
    <row r="22" spans="1:8" x14ac:dyDescent="0.2">
      <c r="A22" s="9">
        <v>2900</v>
      </c>
      <c r="B22" s="6" t="s">
        <v>83</v>
      </c>
      <c r="C22" s="41">
        <v>4794378</v>
      </c>
      <c r="D22" s="41">
        <v>116934.6</v>
      </c>
      <c r="E22" s="41">
        <f t="shared" si="0"/>
        <v>4911312.5999999996</v>
      </c>
      <c r="F22" s="41">
        <v>2965741.08</v>
      </c>
      <c r="G22" s="41">
        <v>2596151.1800000002</v>
      </c>
      <c r="H22" s="41">
        <f t="shared" si="1"/>
        <v>1945571.5199999996</v>
      </c>
    </row>
    <row r="23" spans="1:8" x14ac:dyDescent="0.2">
      <c r="A23" s="8" t="s">
        <v>63</v>
      </c>
      <c r="B23" s="4"/>
      <c r="C23" s="41">
        <f>SUM(C24:C32)</f>
        <v>55121677.140000001</v>
      </c>
      <c r="D23" s="41">
        <f>SUM(D24:D32)</f>
        <v>21852995.329999998</v>
      </c>
      <c r="E23" s="41">
        <f t="shared" si="0"/>
        <v>76974672.469999999</v>
      </c>
      <c r="F23" s="41">
        <f>SUM(F24:F32)</f>
        <v>51744413.730000004</v>
      </c>
      <c r="G23" s="41">
        <f>SUM(G24:G32)</f>
        <v>50563367.609999999</v>
      </c>
      <c r="H23" s="41">
        <f t="shared" si="1"/>
        <v>25230258.739999995</v>
      </c>
    </row>
    <row r="24" spans="1:8" x14ac:dyDescent="0.2">
      <c r="A24" s="9">
        <v>3100</v>
      </c>
      <c r="B24" s="6" t="s">
        <v>84</v>
      </c>
      <c r="C24" s="41">
        <v>18407020.579999998</v>
      </c>
      <c r="D24" s="41">
        <v>-94321.67</v>
      </c>
      <c r="E24" s="41">
        <f t="shared" si="0"/>
        <v>18312698.909999996</v>
      </c>
      <c r="F24" s="41">
        <v>17108801.059999999</v>
      </c>
      <c r="G24" s="41">
        <v>16951839.030000001</v>
      </c>
      <c r="H24" s="41">
        <f t="shared" si="1"/>
        <v>1203897.8499999978</v>
      </c>
    </row>
    <row r="25" spans="1:8" x14ac:dyDescent="0.2">
      <c r="A25" s="9">
        <v>3200</v>
      </c>
      <c r="B25" s="6" t="s">
        <v>85</v>
      </c>
      <c r="C25" s="41">
        <v>298240</v>
      </c>
      <c r="D25" s="41">
        <v>499321.42</v>
      </c>
      <c r="E25" s="41">
        <f t="shared" si="0"/>
        <v>797561.41999999993</v>
      </c>
      <c r="F25" s="41">
        <v>53134.36</v>
      </c>
      <c r="G25" s="41">
        <v>39122.160000000003</v>
      </c>
      <c r="H25" s="41">
        <f t="shared" si="1"/>
        <v>744427.05999999994</v>
      </c>
    </row>
    <row r="26" spans="1:8" x14ac:dyDescent="0.2">
      <c r="A26" s="9">
        <v>3300</v>
      </c>
      <c r="B26" s="6" t="s">
        <v>86</v>
      </c>
      <c r="C26" s="41">
        <v>1260560.7</v>
      </c>
      <c r="D26" s="41">
        <v>7425403.3799999999</v>
      </c>
      <c r="E26" s="41">
        <f t="shared" si="0"/>
        <v>8685964.0800000001</v>
      </c>
      <c r="F26" s="41">
        <v>1995438.51</v>
      </c>
      <c r="G26" s="41">
        <v>1767938.51</v>
      </c>
      <c r="H26" s="41">
        <f t="shared" si="1"/>
        <v>6690525.5700000003</v>
      </c>
    </row>
    <row r="27" spans="1:8" x14ac:dyDescent="0.2">
      <c r="A27" s="9">
        <v>3400</v>
      </c>
      <c r="B27" s="6" t="s">
        <v>87</v>
      </c>
      <c r="C27" s="41">
        <v>1774940</v>
      </c>
      <c r="D27" s="41">
        <v>544738.31000000006</v>
      </c>
      <c r="E27" s="41">
        <f t="shared" si="0"/>
        <v>2319678.31</v>
      </c>
      <c r="F27" s="41">
        <v>1669357.49</v>
      </c>
      <c r="G27" s="41">
        <v>1615924.79</v>
      </c>
      <c r="H27" s="41">
        <f t="shared" si="1"/>
        <v>650320.82000000007</v>
      </c>
    </row>
    <row r="28" spans="1:8" x14ac:dyDescent="0.2">
      <c r="A28" s="9">
        <v>3500</v>
      </c>
      <c r="B28" s="6" t="s">
        <v>88</v>
      </c>
      <c r="C28" s="41">
        <v>6001098</v>
      </c>
      <c r="D28" s="41">
        <v>2884872.05</v>
      </c>
      <c r="E28" s="41">
        <f t="shared" si="0"/>
        <v>8885970.0500000007</v>
      </c>
      <c r="F28" s="41">
        <v>3631503.44</v>
      </c>
      <c r="G28" s="41">
        <v>3536459.92</v>
      </c>
      <c r="H28" s="41">
        <f t="shared" si="1"/>
        <v>5254466.6100000013</v>
      </c>
    </row>
    <row r="29" spans="1:8" x14ac:dyDescent="0.2">
      <c r="A29" s="9">
        <v>3600</v>
      </c>
      <c r="B29" s="6" t="s">
        <v>89</v>
      </c>
      <c r="C29" s="41">
        <v>3178500</v>
      </c>
      <c r="D29" s="41">
        <v>213500</v>
      </c>
      <c r="E29" s="41">
        <f t="shared" si="0"/>
        <v>3392000</v>
      </c>
      <c r="F29" s="41">
        <v>73700</v>
      </c>
      <c r="G29" s="41">
        <v>73700</v>
      </c>
      <c r="H29" s="41">
        <f t="shared" si="1"/>
        <v>3318300</v>
      </c>
    </row>
    <row r="30" spans="1:8" x14ac:dyDescent="0.2">
      <c r="A30" s="9">
        <v>3700</v>
      </c>
      <c r="B30" s="6" t="s">
        <v>90</v>
      </c>
      <c r="C30" s="41">
        <v>438300</v>
      </c>
      <c r="D30" s="41">
        <v>27500</v>
      </c>
      <c r="E30" s="41">
        <f t="shared" si="0"/>
        <v>465800</v>
      </c>
      <c r="F30" s="41">
        <v>153156.12</v>
      </c>
      <c r="G30" s="41">
        <v>153156.12</v>
      </c>
      <c r="H30" s="41">
        <f t="shared" si="1"/>
        <v>312643.88</v>
      </c>
    </row>
    <row r="31" spans="1:8" x14ac:dyDescent="0.2">
      <c r="A31" s="9">
        <v>3800</v>
      </c>
      <c r="B31" s="6" t="s">
        <v>91</v>
      </c>
      <c r="C31" s="41">
        <v>20101576</v>
      </c>
      <c r="D31" s="41">
        <v>9104867.3599999994</v>
      </c>
      <c r="E31" s="41">
        <f t="shared" si="0"/>
        <v>29206443.359999999</v>
      </c>
      <c r="F31" s="41">
        <v>24133674.66</v>
      </c>
      <c r="G31" s="41">
        <v>23499578.989999998</v>
      </c>
      <c r="H31" s="41">
        <f t="shared" si="1"/>
        <v>5072768.6999999993</v>
      </c>
    </row>
    <row r="32" spans="1:8" x14ac:dyDescent="0.2">
      <c r="A32" s="9">
        <v>3900</v>
      </c>
      <c r="B32" s="6" t="s">
        <v>19</v>
      </c>
      <c r="C32" s="41">
        <v>3661441.86</v>
      </c>
      <c r="D32" s="41">
        <v>1247114.48</v>
      </c>
      <c r="E32" s="41">
        <f t="shared" si="0"/>
        <v>4908556.34</v>
      </c>
      <c r="F32" s="41">
        <v>2925648.09</v>
      </c>
      <c r="G32" s="41">
        <v>2925648.09</v>
      </c>
      <c r="H32" s="41">
        <f t="shared" si="1"/>
        <v>1982908.25</v>
      </c>
    </row>
    <row r="33" spans="1:8" x14ac:dyDescent="0.2">
      <c r="A33" s="8" t="s">
        <v>64</v>
      </c>
      <c r="B33" s="4"/>
      <c r="C33" s="41">
        <f>SUM(C34:C42)</f>
        <v>43964834.100000001</v>
      </c>
      <c r="D33" s="41">
        <f>SUM(D34:D42)</f>
        <v>5843682.3700000001</v>
      </c>
      <c r="E33" s="41">
        <f t="shared" si="0"/>
        <v>49808516.469999999</v>
      </c>
      <c r="F33" s="41">
        <f>SUM(F34:F42)</f>
        <v>31620440.02</v>
      </c>
      <c r="G33" s="41">
        <f>SUM(G34:G42)</f>
        <v>31288280.989999998</v>
      </c>
      <c r="H33" s="41">
        <f t="shared" si="1"/>
        <v>18188076.449999999</v>
      </c>
    </row>
    <row r="34" spans="1:8" x14ac:dyDescent="0.2">
      <c r="A34" s="9">
        <v>4100</v>
      </c>
      <c r="B34" s="6" t="s">
        <v>92</v>
      </c>
      <c r="C34" s="41">
        <v>23039882.100000001</v>
      </c>
      <c r="D34" s="41">
        <v>3048295</v>
      </c>
      <c r="E34" s="41">
        <f t="shared" si="0"/>
        <v>26088177.100000001</v>
      </c>
      <c r="F34" s="41">
        <v>16859382.649999999</v>
      </c>
      <c r="G34" s="41">
        <v>16859382.649999999</v>
      </c>
      <c r="H34" s="41">
        <f t="shared" si="1"/>
        <v>9228794.450000003</v>
      </c>
    </row>
    <row r="35" spans="1:8" x14ac:dyDescent="0.2">
      <c r="A35" s="9">
        <v>4200</v>
      </c>
      <c r="B35" s="6" t="s">
        <v>93</v>
      </c>
      <c r="C35" s="41">
        <v>0</v>
      </c>
      <c r="D35" s="41">
        <v>0</v>
      </c>
      <c r="E35" s="41">
        <f t="shared" si="0"/>
        <v>0</v>
      </c>
      <c r="F35" s="41">
        <v>0</v>
      </c>
      <c r="G35" s="41">
        <v>0</v>
      </c>
      <c r="H35" s="41">
        <f t="shared" si="1"/>
        <v>0</v>
      </c>
    </row>
    <row r="36" spans="1:8" x14ac:dyDescent="0.2">
      <c r="A36" s="9">
        <v>4300</v>
      </c>
      <c r="B36" s="6" t="s">
        <v>94</v>
      </c>
      <c r="C36" s="41">
        <v>0</v>
      </c>
      <c r="D36" s="41">
        <v>0</v>
      </c>
      <c r="E36" s="41">
        <f t="shared" si="0"/>
        <v>0</v>
      </c>
      <c r="F36" s="41">
        <v>0</v>
      </c>
      <c r="G36" s="41">
        <v>0</v>
      </c>
      <c r="H36" s="41">
        <f t="shared" si="1"/>
        <v>0</v>
      </c>
    </row>
    <row r="37" spans="1:8" x14ac:dyDescent="0.2">
      <c r="A37" s="9">
        <v>4400</v>
      </c>
      <c r="B37" s="6" t="s">
        <v>95</v>
      </c>
      <c r="C37" s="41">
        <v>7260576</v>
      </c>
      <c r="D37" s="41">
        <v>1271060</v>
      </c>
      <c r="E37" s="41">
        <f t="shared" si="0"/>
        <v>8531636</v>
      </c>
      <c r="F37" s="41">
        <v>4863631.71</v>
      </c>
      <c r="G37" s="41">
        <v>4636102.63</v>
      </c>
      <c r="H37" s="41">
        <f t="shared" si="1"/>
        <v>3668004.29</v>
      </c>
    </row>
    <row r="38" spans="1:8" x14ac:dyDescent="0.2">
      <c r="A38" s="9">
        <v>4500</v>
      </c>
      <c r="B38" s="6" t="s">
        <v>41</v>
      </c>
      <c r="C38" s="41">
        <v>12664376</v>
      </c>
      <c r="D38" s="41">
        <v>1524327.37</v>
      </c>
      <c r="E38" s="41">
        <f t="shared" si="0"/>
        <v>14188703.370000001</v>
      </c>
      <c r="F38" s="41">
        <v>8897425.6600000001</v>
      </c>
      <c r="G38" s="41">
        <v>8792795.7100000009</v>
      </c>
      <c r="H38" s="41">
        <f t="shared" si="1"/>
        <v>5291277.7100000009</v>
      </c>
    </row>
    <row r="39" spans="1:8" x14ac:dyDescent="0.2">
      <c r="A39" s="9">
        <v>4600</v>
      </c>
      <c r="B39" s="6" t="s">
        <v>96</v>
      </c>
      <c r="C39" s="41">
        <v>1000000</v>
      </c>
      <c r="D39" s="41">
        <v>0</v>
      </c>
      <c r="E39" s="41">
        <f t="shared" si="0"/>
        <v>1000000</v>
      </c>
      <c r="F39" s="41">
        <v>1000000</v>
      </c>
      <c r="G39" s="41">
        <v>1000000</v>
      </c>
      <c r="H39" s="41">
        <f t="shared" si="1"/>
        <v>0</v>
      </c>
    </row>
    <row r="40" spans="1:8" x14ac:dyDescent="0.2">
      <c r="A40" s="9">
        <v>4700</v>
      </c>
      <c r="B40" s="6" t="s">
        <v>97</v>
      </c>
      <c r="C40" s="41">
        <v>0</v>
      </c>
      <c r="D40" s="41">
        <v>0</v>
      </c>
      <c r="E40" s="41">
        <f t="shared" si="0"/>
        <v>0</v>
      </c>
      <c r="F40" s="41">
        <v>0</v>
      </c>
      <c r="G40" s="41">
        <v>0</v>
      </c>
      <c r="H40" s="41">
        <f t="shared" si="1"/>
        <v>0</v>
      </c>
    </row>
    <row r="41" spans="1:8" x14ac:dyDescent="0.2">
      <c r="A41" s="9">
        <v>4800</v>
      </c>
      <c r="B41" s="6" t="s">
        <v>37</v>
      </c>
      <c r="C41" s="41">
        <v>0</v>
      </c>
      <c r="D41" s="41">
        <v>0</v>
      </c>
      <c r="E41" s="41">
        <f t="shared" si="0"/>
        <v>0</v>
      </c>
      <c r="F41" s="41">
        <v>0</v>
      </c>
      <c r="G41" s="41">
        <v>0</v>
      </c>
      <c r="H41" s="41">
        <f t="shared" si="1"/>
        <v>0</v>
      </c>
    </row>
    <row r="42" spans="1:8" x14ac:dyDescent="0.2">
      <c r="A42" s="9">
        <v>4900</v>
      </c>
      <c r="B42" s="6" t="s">
        <v>98</v>
      </c>
      <c r="C42" s="41">
        <v>0</v>
      </c>
      <c r="D42" s="41">
        <v>0</v>
      </c>
      <c r="E42" s="41">
        <f t="shared" si="0"/>
        <v>0</v>
      </c>
      <c r="F42" s="41">
        <v>0</v>
      </c>
      <c r="G42" s="41">
        <v>0</v>
      </c>
      <c r="H42" s="41">
        <f t="shared" si="1"/>
        <v>0</v>
      </c>
    </row>
    <row r="43" spans="1:8" x14ac:dyDescent="0.2">
      <c r="A43" s="8" t="s">
        <v>65</v>
      </c>
      <c r="B43" s="4"/>
      <c r="C43" s="41">
        <f>SUM(C44:C52)</f>
        <v>3877700</v>
      </c>
      <c r="D43" s="41">
        <f>SUM(D44:D52)</f>
        <v>8445602.8599999994</v>
      </c>
      <c r="E43" s="41">
        <f t="shared" si="0"/>
        <v>12323302.859999999</v>
      </c>
      <c r="F43" s="41">
        <f>SUM(F44:F52)</f>
        <v>959065.38</v>
      </c>
      <c r="G43" s="41">
        <f>SUM(G44:G52)</f>
        <v>911918.1</v>
      </c>
      <c r="H43" s="41">
        <f t="shared" si="1"/>
        <v>11364237.479999999</v>
      </c>
    </row>
    <row r="44" spans="1:8" x14ac:dyDescent="0.2">
      <c r="A44" s="9">
        <v>5100</v>
      </c>
      <c r="B44" s="6" t="s">
        <v>99</v>
      </c>
      <c r="C44" s="41">
        <v>535308</v>
      </c>
      <c r="D44" s="41">
        <v>1209640.6399999999</v>
      </c>
      <c r="E44" s="41">
        <f t="shared" si="0"/>
        <v>1744948.64</v>
      </c>
      <c r="F44" s="41">
        <v>538928.92000000004</v>
      </c>
      <c r="G44" s="41">
        <v>503771.64</v>
      </c>
      <c r="H44" s="41">
        <f t="shared" si="1"/>
        <v>1206019.7199999997</v>
      </c>
    </row>
    <row r="45" spans="1:8" x14ac:dyDescent="0.2">
      <c r="A45" s="9">
        <v>5200</v>
      </c>
      <c r="B45" s="6" t="s">
        <v>100</v>
      </c>
      <c r="C45" s="41">
        <v>62400</v>
      </c>
      <c r="D45" s="41">
        <v>31990</v>
      </c>
      <c r="E45" s="41">
        <f t="shared" si="0"/>
        <v>94390</v>
      </c>
      <c r="F45" s="41">
        <v>69857.960000000006</v>
      </c>
      <c r="G45" s="41">
        <v>57867.96</v>
      </c>
      <c r="H45" s="41">
        <f t="shared" si="1"/>
        <v>24532.039999999994</v>
      </c>
    </row>
    <row r="46" spans="1:8" x14ac:dyDescent="0.2">
      <c r="A46" s="9">
        <v>5300</v>
      </c>
      <c r="B46" s="6" t="s">
        <v>101</v>
      </c>
      <c r="C46" s="41">
        <v>0</v>
      </c>
      <c r="D46" s="41">
        <v>0</v>
      </c>
      <c r="E46" s="41">
        <f t="shared" si="0"/>
        <v>0</v>
      </c>
      <c r="F46" s="41">
        <v>0</v>
      </c>
      <c r="G46" s="41">
        <v>0</v>
      </c>
      <c r="H46" s="41">
        <f t="shared" si="1"/>
        <v>0</v>
      </c>
    </row>
    <row r="47" spans="1:8" x14ac:dyDescent="0.2">
      <c r="A47" s="9">
        <v>5400</v>
      </c>
      <c r="B47" s="6" t="s">
        <v>102</v>
      </c>
      <c r="C47" s="41">
        <v>3000000</v>
      </c>
      <c r="D47" s="41">
        <v>4608250</v>
      </c>
      <c r="E47" s="41">
        <f t="shared" si="0"/>
        <v>7608250</v>
      </c>
      <c r="F47" s="41">
        <v>0</v>
      </c>
      <c r="G47" s="41">
        <v>0</v>
      </c>
      <c r="H47" s="41">
        <f t="shared" si="1"/>
        <v>7608250</v>
      </c>
    </row>
    <row r="48" spans="1:8" x14ac:dyDescent="0.2">
      <c r="A48" s="9">
        <v>5500</v>
      </c>
      <c r="B48" s="6" t="s">
        <v>103</v>
      </c>
      <c r="C48" s="41">
        <v>0</v>
      </c>
      <c r="D48" s="41">
        <v>140000</v>
      </c>
      <c r="E48" s="41">
        <f t="shared" si="0"/>
        <v>140000</v>
      </c>
      <c r="F48" s="41">
        <v>0</v>
      </c>
      <c r="G48" s="41">
        <v>0</v>
      </c>
      <c r="H48" s="41">
        <f t="shared" si="1"/>
        <v>140000</v>
      </c>
    </row>
    <row r="49" spans="1:8" x14ac:dyDescent="0.2">
      <c r="A49" s="9">
        <v>5600</v>
      </c>
      <c r="B49" s="6" t="s">
        <v>104</v>
      </c>
      <c r="C49" s="41">
        <v>279992</v>
      </c>
      <c r="D49" s="41">
        <v>1939922.22</v>
      </c>
      <c r="E49" s="41">
        <f t="shared" si="0"/>
        <v>2219914.2199999997</v>
      </c>
      <c r="F49" s="41">
        <v>350278.5</v>
      </c>
      <c r="G49" s="41">
        <v>350278.5</v>
      </c>
      <c r="H49" s="41">
        <f t="shared" si="1"/>
        <v>1869635.7199999997</v>
      </c>
    </row>
    <row r="50" spans="1:8" x14ac:dyDescent="0.2">
      <c r="A50" s="9">
        <v>5700</v>
      </c>
      <c r="B50" s="6" t="s">
        <v>105</v>
      </c>
      <c r="C50" s="41">
        <v>0</v>
      </c>
      <c r="D50" s="41">
        <v>0</v>
      </c>
      <c r="E50" s="41">
        <f t="shared" si="0"/>
        <v>0</v>
      </c>
      <c r="F50" s="41">
        <v>0</v>
      </c>
      <c r="G50" s="41">
        <v>0</v>
      </c>
      <c r="H50" s="41">
        <f t="shared" si="1"/>
        <v>0</v>
      </c>
    </row>
    <row r="51" spans="1:8" x14ac:dyDescent="0.2">
      <c r="A51" s="9">
        <v>5800</v>
      </c>
      <c r="B51" s="6" t="s">
        <v>106</v>
      </c>
      <c r="C51" s="41">
        <v>0</v>
      </c>
      <c r="D51" s="41">
        <v>0</v>
      </c>
      <c r="E51" s="41">
        <f t="shared" si="0"/>
        <v>0</v>
      </c>
      <c r="F51" s="41">
        <v>0</v>
      </c>
      <c r="G51" s="41">
        <v>0</v>
      </c>
      <c r="H51" s="41">
        <f t="shared" si="1"/>
        <v>0</v>
      </c>
    </row>
    <row r="52" spans="1:8" x14ac:dyDescent="0.2">
      <c r="A52" s="9">
        <v>5900</v>
      </c>
      <c r="B52" s="6" t="s">
        <v>107</v>
      </c>
      <c r="C52" s="41">
        <v>0</v>
      </c>
      <c r="D52" s="41">
        <v>515800</v>
      </c>
      <c r="E52" s="41">
        <f t="shared" si="0"/>
        <v>515800</v>
      </c>
      <c r="F52" s="41">
        <v>0</v>
      </c>
      <c r="G52" s="41">
        <v>0</v>
      </c>
      <c r="H52" s="41">
        <f t="shared" si="1"/>
        <v>515800</v>
      </c>
    </row>
    <row r="53" spans="1:8" x14ac:dyDescent="0.2">
      <c r="A53" s="8" t="s">
        <v>66</v>
      </c>
      <c r="B53" s="4"/>
      <c r="C53" s="41">
        <f>SUM(C54:C56)</f>
        <v>0</v>
      </c>
      <c r="D53" s="41">
        <f>SUM(D54:D56)</f>
        <v>292759362.19999999</v>
      </c>
      <c r="E53" s="41">
        <f t="shared" si="0"/>
        <v>292759362.19999999</v>
      </c>
      <c r="F53" s="41">
        <f>SUM(F54:F56)</f>
        <v>44505926.919999994</v>
      </c>
      <c r="G53" s="41">
        <f>SUM(G54:G56)</f>
        <v>44372487.239999995</v>
      </c>
      <c r="H53" s="41">
        <f t="shared" si="1"/>
        <v>248253435.28</v>
      </c>
    </row>
    <row r="54" spans="1:8" x14ac:dyDescent="0.2">
      <c r="A54" s="9">
        <v>6100</v>
      </c>
      <c r="B54" s="6" t="s">
        <v>108</v>
      </c>
      <c r="C54" s="41">
        <v>0</v>
      </c>
      <c r="D54" s="41">
        <v>258658750.66999999</v>
      </c>
      <c r="E54" s="41">
        <f t="shared" si="0"/>
        <v>258658750.66999999</v>
      </c>
      <c r="F54" s="41">
        <v>37165267.549999997</v>
      </c>
      <c r="G54" s="41">
        <v>37031827.869999997</v>
      </c>
      <c r="H54" s="41">
        <f t="shared" si="1"/>
        <v>221493483.12</v>
      </c>
    </row>
    <row r="55" spans="1:8" x14ac:dyDescent="0.2">
      <c r="A55" s="9">
        <v>6200</v>
      </c>
      <c r="B55" s="6" t="s">
        <v>109</v>
      </c>
      <c r="C55" s="41">
        <v>0</v>
      </c>
      <c r="D55" s="41">
        <v>30763111.530000001</v>
      </c>
      <c r="E55" s="41">
        <f t="shared" si="0"/>
        <v>30763111.530000001</v>
      </c>
      <c r="F55" s="41">
        <v>7065659.3700000001</v>
      </c>
      <c r="G55" s="41">
        <v>7065659.3700000001</v>
      </c>
      <c r="H55" s="41">
        <f t="shared" si="1"/>
        <v>23697452.16</v>
      </c>
    </row>
    <row r="56" spans="1:8" x14ac:dyDescent="0.2">
      <c r="A56" s="9">
        <v>6300</v>
      </c>
      <c r="B56" s="6" t="s">
        <v>110</v>
      </c>
      <c r="C56" s="41">
        <v>0</v>
      </c>
      <c r="D56" s="41">
        <v>3337500</v>
      </c>
      <c r="E56" s="41">
        <f t="shared" si="0"/>
        <v>3337500</v>
      </c>
      <c r="F56" s="41">
        <v>275000</v>
      </c>
      <c r="G56" s="41">
        <v>275000</v>
      </c>
      <c r="H56" s="41">
        <f t="shared" si="1"/>
        <v>3062500</v>
      </c>
    </row>
    <row r="57" spans="1:8" x14ac:dyDescent="0.2">
      <c r="A57" s="8" t="s">
        <v>67</v>
      </c>
      <c r="B57" s="4"/>
      <c r="C57" s="41">
        <f>SUM(C58:C64)</f>
        <v>123723000.93000001</v>
      </c>
      <c r="D57" s="41">
        <f>SUM(D58:D64)</f>
        <v>-123708630</v>
      </c>
      <c r="E57" s="41">
        <f t="shared" si="0"/>
        <v>14370.930000007153</v>
      </c>
      <c r="F57" s="41">
        <f>SUM(F58:F64)</f>
        <v>0</v>
      </c>
      <c r="G57" s="41">
        <f>SUM(G58:G64)</f>
        <v>0</v>
      </c>
      <c r="H57" s="41">
        <f t="shared" si="1"/>
        <v>14370.930000007153</v>
      </c>
    </row>
    <row r="58" spans="1:8" x14ac:dyDescent="0.2">
      <c r="A58" s="9">
        <v>7100</v>
      </c>
      <c r="B58" s="6" t="s">
        <v>111</v>
      </c>
      <c r="C58" s="41">
        <v>0</v>
      </c>
      <c r="D58" s="41">
        <v>0</v>
      </c>
      <c r="E58" s="41">
        <f t="shared" si="0"/>
        <v>0</v>
      </c>
      <c r="F58" s="41">
        <v>0</v>
      </c>
      <c r="G58" s="41">
        <v>0</v>
      </c>
      <c r="H58" s="41">
        <f t="shared" si="1"/>
        <v>0</v>
      </c>
    </row>
    <row r="59" spans="1:8" x14ac:dyDescent="0.2">
      <c r="A59" s="9">
        <v>7200</v>
      </c>
      <c r="B59" s="6" t="s">
        <v>112</v>
      </c>
      <c r="C59" s="41">
        <v>0</v>
      </c>
      <c r="D59" s="41">
        <v>0</v>
      </c>
      <c r="E59" s="41">
        <f t="shared" si="0"/>
        <v>0</v>
      </c>
      <c r="F59" s="41">
        <v>0</v>
      </c>
      <c r="G59" s="41">
        <v>0</v>
      </c>
      <c r="H59" s="41">
        <f t="shared" si="1"/>
        <v>0</v>
      </c>
    </row>
    <row r="60" spans="1:8" x14ac:dyDescent="0.2">
      <c r="A60" s="9">
        <v>7300</v>
      </c>
      <c r="B60" s="6" t="s">
        <v>113</v>
      </c>
      <c r="C60" s="41">
        <v>0</v>
      </c>
      <c r="D60" s="41">
        <v>0</v>
      </c>
      <c r="E60" s="41">
        <f t="shared" si="0"/>
        <v>0</v>
      </c>
      <c r="F60" s="41">
        <v>0</v>
      </c>
      <c r="G60" s="41">
        <v>0</v>
      </c>
      <c r="H60" s="41">
        <f t="shared" si="1"/>
        <v>0</v>
      </c>
    </row>
    <row r="61" spans="1:8" x14ac:dyDescent="0.2">
      <c r="A61" s="9">
        <v>7400</v>
      </c>
      <c r="B61" s="6" t="s">
        <v>114</v>
      </c>
      <c r="C61" s="41">
        <v>0</v>
      </c>
      <c r="D61" s="41">
        <v>0</v>
      </c>
      <c r="E61" s="41">
        <f t="shared" si="0"/>
        <v>0</v>
      </c>
      <c r="F61" s="41">
        <v>0</v>
      </c>
      <c r="G61" s="41">
        <v>0</v>
      </c>
      <c r="H61" s="41">
        <f t="shared" si="1"/>
        <v>0</v>
      </c>
    </row>
    <row r="62" spans="1:8" x14ac:dyDescent="0.2">
      <c r="A62" s="9">
        <v>7500</v>
      </c>
      <c r="B62" s="6" t="s">
        <v>115</v>
      </c>
      <c r="C62" s="41">
        <v>0</v>
      </c>
      <c r="D62" s="41">
        <v>0</v>
      </c>
      <c r="E62" s="41">
        <f t="shared" si="0"/>
        <v>0</v>
      </c>
      <c r="F62" s="41">
        <v>0</v>
      </c>
      <c r="G62" s="41">
        <v>0</v>
      </c>
      <c r="H62" s="41">
        <f t="shared" si="1"/>
        <v>0</v>
      </c>
    </row>
    <row r="63" spans="1:8" x14ac:dyDescent="0.2">
      <c r="A63" s="9">
        <v>7600</v>
      </c>
      <c r="B63" s="6" t="s">
        <v>116</v>
      </c>
      <c r="C63" s="41">
        <v>0</v>
      </c>
      <c r="D63" s="41">
        <v>0</v>
      </c>
      <c r="E63" s="41">
        <f t="shared" si="0"/>
        <v>0</v>
      </c>
      <c r="F63" s="41">
        <v>0</v>
      </c>
      <c r="G63" s="41">
        <v>0</v>
      </c>
      <c r="H63" s="41">
        <f t="shared" si="1"/>
        <v>0</v>
      </c>
    </row>
    <row r="64" spans="1:8" x14ac:dyDescent="0.2">
      <c r="A64" s="9">
        <v>7900</v>
      </c>
      <c r="B64" s="6" t="s">
        <v>117</v>
      </c>
      <c r="C64" s="41">
        <v>123723000.93000001</v>
      </c>
      <c r="D64" s="41">
        <v>-123708630</v>
      </c>
      <c r="E64" s="41">
        <f t="shared" si="0"/>
        <v>14370.930000007153</v>
      </c>
      <c r="F64" s="41">
        <v>0</v>
      </c>
      <c r="G64" s="41">
        <v>0</v>
      </c>
      <c r="H64" s="41">
        <f t="shared" si="1"/>
        <v>14370.930000007153</v>
      </c>
    </row>
    <row r="65" spans="1:8" x14ac:dyDescent="0.2">
      <c r="A65" s="8" t="s">
        <v>68</v>
      </c>
      <c r="B65" s="4"/>
      <c r="C65" s="41">
        <f>SUM(C66:C68)</f>
        <v>9100140</v>
      </c>
      <c r="D65" s="41">
        <f>SUM(D66:D68)</f>
        <v>417054.44</v>
      </c>
      <c r="E65" s="41">
        <f t="shared" si="0"/>
        <v>9517194.4399999995</v>
      </c>
      <c r="F65" s="41">
        <f>SUM(F66:F68)</f>
        <v>1299600</v>
      </c>
      <c r="G65" s="41">
        <f>SUM(G66:G68)</f>
        <v>1299600</v>
      </c>
      <c r="H65" s="41">
        <f t="shared" si="1"/>
        <v>8217594.4399999995</v>
      </c>
    </row>
    <row r="66" spans="1:8" x14ac:dyDescent="0.2">
      <c r="A66" s="9">
        <v>8100</v>
      </c>
      <c r="B66" s="6" t="s">
        <v>38</v>
      </c>
      <c r="C66" s="41">
        <v>0</v>
      </c>
      <c r="D66" s="41">
        <v>0</v>
      </c>
      <c r="E66" s="41">
        <f t="shared" si="0"/>
        <v>0</v>
      </c>
      <c r="F66" s="41">
        <v>0</v>
      </c>
      <c r="G66" s="41">
        <v>0</v>
      </c>
      <c r="H66" s="41">
        <f t="shared" si="1"/>
        <v>0</v>
      </c>
    </row>
    <row r="67" spans="1:8" x14ac:dyDescent="0.2">
      <c r="A67" s="9">
        <v>8300</v>
      </c>
      <c r="B67" s="6" t="s">
        <v>39</v>
      </c>
      <c r="C67" s="41">
        <v>0</v>
      </c>
      <c r="D67" s="41">
        <v>0</v>
      </c>
      <c r="E67" s="41">
        <f t="shared" si="0"/>
        <v>0</v>
      </c>
      <c r="F67" s="41">
        <v>0</v>
      </c>
      <c r="G67" s="41">
        <v>0</v>
      </c>
      <c r="H67" s="41">
        <f t="shared" si="1"/>
        <v>0</v>
      </c>
    </row>
    <row r="68" spans="1:8" x14ac:dyDescent="0.2">
      <c r="A68" s="9">
        <v>8500</v>
      </c>
      <c r="B68" s="6" t="s">
        <v>40</v>
      </c>
      <c r="C68" s="41">
        <v>9100140</v>
      </c>
      <c r="D68" s="41">
        <v>417054.44</v>
      </c>
      <c r="E68" s="41">
        <f t="shared" si="0"/>
        <v>9517194.4399999995</v>
      </c>
      <c r="F68" s="41">
        <v>1299600</v>
      </c>
      <c r="G68" s="41">
        <v>1299600</v>
      </c>
      <c r="H68" s="41">
        <f t="shared" si="1"/>
        <v>8217594.4399999995</v>
      </c>
    </row>
    <row r="69" spans="1:8" x14ac:dyDescent="0.2">
      <c r="A69" s="8" t="s">
        <v>69</v>
      </c>
      <c r="B69" s="4"/>
      <c r="C69" s="41">
        <f>SUM(C70:C76)</f>
        <v>0</v>
      </c>
      <c r="D69" s="41">
        <f>SUM(D70:D76)</f>
        <v>8019851.0700000003</v>
      </c>
      <c r="E69" s="41">
        <f t="shared" si="0"/>
        <v>8019851.0700000003</v>
      </c>
      <c r="F69" s="41">
        <f>SUM(F70:F76)</f>
        <v>2524568.5499999998</v>
      </c>
      <c r="G69" s="41">
        <f>SUM(G70:G76)</f>
        <v>2524568.5499999998</v>
      </c>
      <c r="H69" s="41">
        <f t="shared" si="1"/>
        <v>5495282.5200000005</v>
      </c>
    </row>
    <row r="70" spans="1:8" x14ac:dyDescent="0.2">
      <c r="A70" s="9">
        <v>9100</v>
      </c>
      <c r="B70" s="6" t="s">
        <v>118</v>
      </c>
      <c r="C70" s="41">
        <v>0</v>
      </c>
      <c r="D70" s="41">
        <v>1500000</v>
      </c>
      <c r="E70" s="41">
        <f t="shared" ref="E70:E76" si="2">C70+D70</f>
        <v>1500000</v>
      </c>
      <c r="F70" s="41">
        <v>1500000</v>
      </c>
      <c r="G70" s="41">
        <v>1500000</v>
      </c>
      <c r="H70" s="41">
        <f t="shared" ref="H70:H76" si="3">E70-F70</f>
        <v>0</v>
      </c>
    </row>
    <row r="71" spans="1:8" x14ac:dyDescent="0.2">
      <c r="A71" s="9">
        <v>9200</v>
      </c>
      <c r="B71" s="6" t="s">
        <v>119</v>
      </c>
      <c r="C71" s="41">
        <v>0</v>
      </c>
      <c r="D71" s="41">
        <v>4524478.07</v>
      </c>
      <c r="E71" s="41">
        <f t="shared" si="2"/>
        <v>4524478.07</v>
      </c>
      <c r="F71" s="41">
        <v>646568.55000000005</v>
      </c>
      <c r="G71" s="41">
        <v>646568.55000000005</v>
      </c>
      <c r="H71" s="41">
        <f t="shared" si="3"/>
        <v>3877909.5200000005</v>
      </c>
    </row>
    <row r="72" spans="1:8" x14ac:dyDescent="0.2">
      <c r="A72" s="9">
        <v>9300</v>
      </c>
      <c r="B72" s="6" t="s">
        <v>120</v>
      </c>
      <c r="C72" s="41">
        <v>0</v>
      </c>
      <c r="D72" s="41">
        <v>1945373</v>
      </c>
      <c r="E72" s="41">
        <f t="shared" si="2"/>
        <v>1945373</v>
      </c>
      <c r="F72" s="41">
        <v>348000</v>
      </c>
      <c r="G72" s="41">
        <v>348000</v>
      </c>
      <c r="H72" s="41">
        <f t="shared" si="3"/>
        <v>1597373</v>
      </c>
    </row>
    <row r="73" spans="1:8" x14ac:dyDescent="0.2">
      <c r="A73" s="9">
        <v>9400</v>
      </c>
      <c r="B73" s="6" t="s">
        <v>121</v>
      </c>
      <c r="C73" s="41">
        <v>0</v>
      </c>
      <c r="D73" s="41">
        <v>50000</v>
      </c>
      <c r="E73" s="41">
        <f t="shared" si="2"/>
        <v>50000</v>
      </c>
      <c r="F73" s="41">
        <v>30000</v>
      </c>
      <c r="G73" s="41">
        <v>30000</v>
      </c>
      <c r="H73" s="41">
        <f t="shared" si="3"/>
        <v>20000</v>
      </c>
    </row>
    <row r="74" spans="1:8" x14ac:dyDescent="0.2">
      <c r="A74" s="9">
        <v>9500</v>
      </c>
      <c r="B74" s="6" t="s">
        <v>122</v>
      </c>
      <c r="C74" s="41">
        <v>0</v>
      </c>
      <c r="D74" s="41">
        <v>0</v>
      </c>
      <c r="E74" s="41">
        <f t="shared" si="2"/>
        <v>0</v>
      </c>
      <c r="F74" s="41">
        <v>0</v>
      </c>
      <c r="G74" s="41">
        <v>0</v>
      </c>
      <c r="H74" s="41">
        <f t="shared" si="3"/>
        <v>0</v>
      </c>
    </row>
    <row r="75" spans="1:8" x14ac:dyDescent="0.2">
      <c r="A75" s="9">
        <v>9600</v>
      </c>
      <c r="B75" s="6" t="s">
        <v>123</v>
      </c>
      <c r="C75" s="41">
        <v>0</v>
      </c>
      <c r="D75" s="41">
        <v>0</v>
      </c>
      <c r="E75" s="41">
        <f t="shared" si="2"/>
        <v>0</v>
      </c>
      <c r="F75" s="41">
        <v>0</v>
      </c>
      <c r="G75" s="41">
        <v>0</v>
      </c>
      <c r="H75" s="41">
        <f t="shared" si="3"/>
        <v>0</v>
      </c>
    </row>
    <row r="76" spans="1:8" x14ac:dyDescent="0.2">
      <c r="A76" s="9">
        <v>9900</v>
      </c>
      <c r="B76" s="7" t="s">
        <v>124</v>
      </c>
      <c r="C76" s="23">
        <v>0</v>
      </c>
      <c r="D76" s="23">
        <v>0</v>
      </c>
      <c r="E76" s="23">
        <f t="shared" si="2"/>
        <v>0</v>
      </c>
      <c r="F76" s="23">
        <v>0</v>
      </c>
      <c r="G76" s="23">
        <v>0</v>
      </c>
      <c r="H76" s="23">
        <f t="shared" si="3"/>
        <v>0</v>
      </c>
    </row>
    <row r="77" spans="1:8" x14ac:dyDescent="0.2">
      <c r="A77" s="5"/>
      <c r="B77" s="13" t="s">
        <v>53</v>
      </c>
      <c r="C77" s="14">
        <f t="shared" ref="C77:H77" si="4">SUM(C5+C13+C23+C33+C43+C53+C57+C65+C69)</f>
        <v>426401397.04000002</v>
      </c>
      <c r="D77" s="14">
        <f t="shared" si="4"/>
        <v>214987441.79999995</v>
      </c>
      <c r="E77" s="14">
        <f t="shared" si="4"/>
        <v>641388838.84000027</v>
      </c>
      <c r="F77" s="14">
        <f t="shared" si="4"/>
        <v>254727254.11000001</v>
      </c>
      <c r="G77" s="14">
        <f t="shared" si="4"/>
        <v>251127963.62</v>
      </c>
      <c r="H77" s="14">
        <f t="shared" si="4"/>
        <v>386661584.72999996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>
      <selection sqref="A1:H1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3" t="s">
        <v>162</v>
      </c>
      <c r="B1" s="54"/>
      <c r="C1" s="54"/>
      <c r="D1" s="54"/>
      <c r="E1" s="54"/>
      <c r="F1" s="54"/>
      <c r="G1" s="54"/>
      <c r="H1" s="55"/>
    </row>
    <row r="2" spans="1:8" x14ac:dyDescent="0.2">
      <c r="A2" s="58" t="s">
        <v>54</v>
      </c>
      <c r="B2" s="59"/>
      <c r="C2" s="53" t="s">
        <v>60</v>
      </c>
      <c r="D2" s="54"/>
      <c r="E2" s="54"/>
      <c r="F2" s="54"/>
      <c r="G2" s="55"/>
      <c r="H2" s="56" t="s">
        <v>59</v>
      </c>
    </row>
    <row r="3" spans="1:8" ht="24.95" customHeight="1" x14ac:dyDescent="0.2">
      <c r="A3" s="60"/>
      <c r="B3" s="61"/>
      <c r="C3" s="38" t="s">
        <v>55</v>
      </c>
      <c r="D3" s="38" t="s">
        <v>125</v>
      </c>
      <c r="E3" s="38" t="s">
        <v>56</v>
      </c>
      <c r="F3" s="38" t="s">
        <v>57</v>
      </c>
      <c r="G3" s="38" t="s">
        <v>58</v>
      </c>
      <c r="H3" s="57"/>
    </row>
    <row r="4" spans="1:8" x14ac:dyDescent="0.2">
      <c r="A4" s="62"/>
      <c r="B4" s="63"/>
      <c r="C4" s="39">
        <v>1</v>
      </c>
      <c r="D4" s="39">
        <v>2</v>
      </c>
      <c r="E4" s="39" t="s">
        <v>126</v>
      </c>
      <c r="F4" s="39">
        <v>4</v>
      </c>
      <c r="G4" s="39">
        <v>5</v>
      </c>
      <c r="H4" s="39" t="s">
        <v>127</v>
      </c>
    </row>
    <row r="5" spans="1:8" x14ac:dyDescent="0.2">
      <c r="A5" s="11"/>
      <c r="B5" s="15"/>
      <c r="C5" s="18"/>
      <c r="D5" s="18"/>
      <c r="E5" s="18"/>
      <c r="F5" s="18"/>
      <c r="G5" s="18"/>
      <c r="H5" s="18"/>
    </row>
    <row r="6" spans="1:8" x14ac:dyDescent="0.2">
      <c r="A6" s="11"/>
      <c r="B6" s="15" t="s">
        <v>0</v>
      </c>
      <c r="C6" s="19">
        <v>277036180.11000001</v>
      </c>
      <c r="D6" s="19">
        <v>34049724.93</v>
      </c>
      <c r="E6" s="19">
        <f>C6+D6</f>
        <v>311085905.04000002</v>
      </c>
      <c r="F6" s="19">
        <v>197565236.15000001</v>
      </c>
      <c r="G6" s="19">
        <v>194251162.56999999</v>
      </c>
      <c r="H6" s="19">
        <f>E6-F6</f>
        <v>113520668.89000002</v>
      </c>
    </row>
    <row r="7" spans="1:8" x14ac:dyDescent="0.2">
      <c r="A7" s="11"/>
      <c r="B7" s="15"/>
      <c r="C7" s="19"/>
      <c r="D7" s="19"/>
      <c r="E7" s="19"/>
      <c r="F7" s="19"/>
      <c r="G7" s="19"/>
      <c r="H7" s="19"/>
    </row>
    <row r="8" spans="1:8" x14ac:dyDescent="0.2">
      <c r="A8" s="11"/>
      <c r="B8" s="15" t="s">
        <v>1</v>
      </c>
      <c r="C8" s="19">
        <v>136700840.93000001</v>
      </c>
      <c r="D8" s="19">
        <v>177913389.5</v>
      </c>
      <c r="E8" s="19">
        <f>C8+D8</f>
        <v>314614230.43000001</v>
      </c>
      <c r="F8" s="19">
        <v>46764592.299999997</v>
      </c>
      <c r="G8" s="19">
        <v>46584005.340000004</v>
      </c>
      <c r="H8" s="19">
        <f>E8-F8</f>
        <v>267849638.13</v>
      </c>
    </row>
    <row r="9" spans="1:8" x14ac:dyDescent="0.2">
      <c r="A9" s="11"/>
      <c r="B9" s="15"/>
      <c r="C9" s="19"/>
      <c r="D9" s="19"/>
      <c r="E9" s="19"/>
      <c r="F9" s="19"/>
      <c r="G9" s="19"/>
      <c r="H9" s="19"/>
    </row>
    <row r="10" spans="1:8" x14ac:dyDescent="0.2">
      <c r="A10" s="11"/>
      <c r="B10" s="15" t="s">
        <v>2</v>
      </c>
      <c r="C10" s="19">
        <v>0</v>
      </c>
      <c r="D10" s="19">
        <v>1500000</v>
      </c>
      <c r="E10" s="19">
        <f>C10+D10</f>
        <v>1500000</v>
      </c>
      <c r="F10" s="19">
        <v>1500000</v>
      </c>
      <c r="G10" s="19">
        <v>1500000</v>
      </c>
      <c r="H10" s="19">
        <f>E10-F10</f>
        <v>0</v>
      </c>
    </row>
    <row r="11" spans="1:8" x14ac:dyDescent="0.2">
      <c r="A11" s="11"/>
      <c r="B11" s="15"/>
      <c r="C11" s="19"/>
      <c r="D11" s="19"/>
      <c r="E11" s="19"/>
      <c r="F11" s="19"/>
      <c r="G11" s="19"/>
      <c r="H11" s="19"/>
    </row>
    <row r="12" spans="1:8" x14ac:dyDescent="0.2">
      <c r="A12" s="11"/>
      <c r="B12" s="15" t="s">
        <v>41</v>
      </c>
      <c r="C12" s="19">
        <v>12664376</v>
      </c>
      <c r="D12" s="19">
        <v>1524327.37</v>
      </c>
      <c r="E12" s="19">
        <f>C12+D12</f>
        <v>14188703.370000001</v>
      </c>
      <c r="F12" s="19">
        <v>8897425.6600000001</v>
      </c>
      <c r="G12" s="19">
        <v>8792795.7100000009</v>
      </c>
      <c r="H12" s="19">
        <f>E12-F12</f>
        <v>5291277.7100000009</v>
      </c>
    </row>
    <row r="13" spans="1:8" x14ac:dyDescent="0.2">
      <c r="A13" s="11"/>
      <c r="B13" s="15"/>
      <c r="C13" s="19"/>
      <c r="D13" s="19"/>
      <c r="E13" s="19"/>
      <c r="F13" s="19"/>
      <c r="G13" s="19"/>
      <c r="H13" s="19"/>
    </row>
    <row r="14" spans="1:8" x14ac:dyDescent="0.2">
      <c r="A14" s="11"/>
      <c r="B14" s="15" t="s">
        <v>38</v>
      </c>
      <c r="C14" s="19">
        <v>0</v>
      </c>
      <c r="D14" s="19">
        <v>0</v>
      </c>
      <c r="E14" s="19">
        <f>C14+D14</f>
        <v>0</v>
      </c>
      <c r="F14" s="19">
        <v>0</v>
      </c>
      <c r="G14" s="19">
        <v>0</v>
      </c>
      <c r="H14" s="19">
        <f>E14-F14</f>
        <v>0</v>
      </c>
    </row>
    <row r="15" spans="1:8" x14ac:dyDescent="0.2">
      <c r="A15" s="12"/>
      <c r="B15" s="16"/>
      <c r="C15" s="20"/>
      <c r="D15" s="20"/>
      <c r="E15" s="20"/>
      <c r="F15" s="20"/>
      <c r="G15" s="20"/>
      <c r="H15" s="20"/>
    </row>
    <row r="16" spans="1:8" x14ac:dyDescent="0.2">
      <c r="A16" s="17"/>
      <c r="B16" s="13" t="s">
        <v>53</v>
      </c>
      <c r="C16" s="14">
        <f>SUM(C6+C8+C10+C12+C14)</f>
        <v>426401397.04000002</v>
      </c>
      <c r="D16" s="14">
        <f>SUM(D6+D8+D10+D12+D14)</f>
        <v>214987441.80000001</v>
      </c>
      <c r="E16" s="14">
        <f>SUM(E6+E8+E10+E12+E14)</f>
        <v>641388838.84000003</v>
      </c>
      <c r="F16" s="14">
        <f t="shared" ref="F16:H16" si="0">SUM(F6+F8+F10+F12+F14)</f>
        <v>254727254.10999998</v>
      </c>
      <c r="G16" s="14">
        <f t="shared" si="0"/>
        <v>251127963.62</v>
      </c>
      <c r="H16" s="14">
        <f t="shared" si="0"/>
        <v>386661584.72999996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showGridLines="0" topLeftCell="A52" workbookViewId="0">
      <selection sqref="A1:H78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3" t="s">
        <v>163</v>
      </c>
      <c r="B1" s="54"/>
      <c r="C1" s="54"/>
      <c r="D1" s="54"/>
      <c r="E1" s="54"/>
      <c r="F1" s="54"/>
      <c r="G1" s="54"/>
      <c r="H1" s="55"/>
    </row>
    <row r="2" spans="1:8" x14ac:dyDescent="0.2">
      <c r="A2" s="10"/>
      <c r="B2" s="28"/>
      <c r="C2" s="28"/>
      <c r="D2" s="28"/>
      <c r="E2" s="28"/>
      <c r="F2" s="28"/>
      <c r="G2" s="28"/>
      <c r="H2" s="28"/>
    </row>
    <row r="3" spans="1:8" x14ac:dyDescent="0.2">
      <c r="A3" s="58" t="s">
        <v>54</v>
      </c>
      <c r="B3" s="59"/>
      <c r="C3" s="53" t="s">
        <v>60</v>
      </c>
      <c r="D3" s="54"/>
      <c r="E3" s="54"/>
      <c r="F3" s="54"/>
      <c r="G3" s="55"/>
      <c r="H3" s="56" t="s">
        <v>59</v>
      </c>
    </row>
    <row r="4" spans="1:8" ht="24.95" customHeight="1" x14ac:dyDescent="0.2">
      <c r="A4" s="60"/>
      <c r="B4" s="61"/>
      <c r="C4" s="38" t="s">
        <v>55</v>
      </c>
      <c r="D4" s="38" t="s">
        <v>125</v>
      </c>
      <c r="E4" s="38" t="s">
        <v>56</v>
      </c>
      <c r="F4" s="38" t="s">
        <v>57</v>
      </c>
      <c r="G4" s="38" t="s">
        <v>58</v>
      </c>
      <c r="H4" s="57"/>
    </row>
    <row r="5" spans="1:8" x14ac:dyDescent="0.2">
      <c r="A5" s="62"/>
      <c r="B5" s="63"/>
      <c r="C5" s="39">
        <v>1</v>
      </c>
      <c r="D5" s="39">
        <v>2</v>
      </c>
      <c r="E5" s="39" t="s">
        <v>126</v>
      </c>
      <c r="F5" s="39">
        <v>4</v>
      </c>
      <c r="G5" s="39">
        <v>5</v>
      </c>
      <c r="H5" s="39" t="s">
        <v>127</v>
      </c>
    </row>
    <row r="6" spans="1:8" x14ac:dyDescent="0.2">
      <c r="A6" s="29"/>
      <c r="B6" s="25"/>
      <c r="C6" s="37"/>
      <c r="D6" s="37"/>
      <c r="E6" s="37"/>
      <c r="F6" s="37"/>
      <c r="G6" s="37"/>
      <c r="H6" s="37"/>
    </row>
    <row r="7" spans="1:8" x14ac:dyDescent="0.2">
      <c r="A7" s="22" t="s">
        <v>128</v>
      </c>
      <c r="B7" s="24"/>
      <c r="C7" s="41">
        <v>10769982.92</v>
      </c>
      <c r="D7" s="41">
        <v>-267879.67999999999</v>
      </c>
      <c r="E7" s="41">
        <f>C7+D7</f>
        <v>10502103.24</v>
      </c>
      <c r="F7" s="41">
        <v>6986809.8399999999</v>
      </c>
      <c r="G7" s="41">
        <v>6903651.4699999997</v>
      </c>
      <c r="H7" s="41">
        <f>E7-F7</f>
        <v>3515293.4000000004</v>
      </c>
    </row>
    <row r="8" spans="1:8" x14ac:dyDescent="0.2">
      <c r="A8" s="22" t="s">
        <v>129</v>
      </c>
      <c r="B8" s="24"/>
      <c r="C8" s="41">
        <v>8964952.1999999993</v>
      </c>
      <c r="D8" s="41">
        <v>2798853</v>
      </c>
      <c r="E8" s="41">
        <f t="shared" ref="E8:E39" si="0">C8+D8</f>
        <v>11763805.199999999</v>
      </c>
      <c r="F8" s="41">
        <v>7109486.3899999997</v>
      </c>
      <c r="G8" s="41">
        <v>6809562.0899999999</v>
      </c>
      <c r="H8" s="41">
        <f t="shared" ref="H8:H39" si="1">E8-F8</f>
        <v>4654318.8099999996</v>
      </c>
    </row>
    <row r="9" spans="1:8" x14ac:dyDescent="0.2">
      <c r="A9" s="22" t="s">
        <v>130</v>
      </c>
      <c r="B9" s="24"/>
      <c r="C9" s="41">
        <v>5620983.5199999996</v>
      </c>
      <c r="D9" s="41">
        <v>34805.08</v>
      </c>
      <c r="E9" s="41">
        <f t="shared" si="0"/>
        <v>5655788.5999999996</v>
      </c>
      <c r="F9" s="41">
        <v>1609503.93</v>
      </c>
      <c r="G9" s="41">
        <v>1549099.06</v>
      </c>
      <c r="H9" s="41">
        <f t="shared" si="1"/>
        <v>4046284.67</v>
      </c>
    </row>
    <row r="10" spans="1:8" x14ac:dyDescent="0.2">
      <c r="A10" s="22" t="s">
        <v>131</v>
      </c>
      <c r="B10" s="24"/>
      <c r="C10" s="41">
        <v>5939610.5700000003</v>
      </c>
      <c r="D10" s="41">
        <v>713456</v>
      </c>
      <c r="E10" s="41">
        <f t="shared" si="0"/>
        <v>6653066.5700000003</v>
      </c>
      <c r="F10" s="41">
        <v>3503570.28</v>
      </c>
      <c r="G10" s="41">
        <v>3492671.2</v>
      </c>
      <c r="H10" s="41">
        <f t="shared" si="1"/>
        <v>3149496.2900000005</v>
      </c>
    </row>
    <row r="11" spans="1:8" x14ac:dyDescent="0.2">
      <c r="A11" s="22" t="s">
        <v>132</v>
      </c>
      <c r="B11" s="24"/>
      <c r="C11" s="41">
        <v>153681177.34</v>
      </c>
      <c r="D11" s="41">
        <v>-130041172.15000001</v>
      </c>
      <c r="E11" s="41">
        <f t="shared" si="0"/>
        <v>23640005.189999998</v>
      </c>
      <c r="F11" s="41">
        <v>14256755.58</v>
      </c>
      <c r="G11" s="41">
        <v>14208918.5</v>
      </c>
      <c r="H11" s="41">
        <f t="shared" si="1"/>
        <v>9383249.6099999975</v>
      </c>
    </row>
    <row r="12" spans="1:8" x14ac:dyDescent="0.2">
      <c r="A12" s="22" t="s">
        <v>133</v>
      </c>
      <c r="B12" s="24"/>
      <c r="C12" s="41">
        <v>34536635.43</v>
      </c>
      <c r="D12" s="41">
        <v>3114999.1</v>
      </c>
      <c r="E12" s="41">
        <f t="shared" si="0"/>
        <v>37651634.530000001</v>
      </c>
      <c r="F12" s="41">
        <v>28523151.239999998</v>
      </c>
      <c r="G12" s="41">
        <v>28333988.739999998</v>
      </c>
      <c r="H12" s="41">
        <f t="shared" si="1"/>
        <v>9128483.2900000028</v>
      </c>
    </row>
    <row r="13" spans="1:8" x14ac:dyDescent="0.2">
      <c r="A13" s="22" t="s">
        <v>134</v>
      </c>
      <c r="B13" s="24"/>
      <c r="C13" s="41">
        <v>147441.38</v>
      </c>
      <c r="D13" s="41">
        <v>231045</v>
      </c>
      <c r="E13" s="41">
        <f t="shared" si="0"/>
        <v>378486.38</v>
      </c>
      <c r="F13" s="41">
        <v>237381.25</v>
      </c>
      <c r="G13" s="41">
        <v>235104.97</v>
      </c>
      <c r="H13" s="41">
        <f t="shared" si="1"/>
        <v>141105.13</v>
      </c>
    </row>
    <row r="14" spans="1:8" x14ac:dyDescent="0.2">
      <c r="A14" s="22" t="s">
        <v>135</v>
      </c>
      <c r="B14" s="24"/>
      <c r="C14" s="41">
        <v>2727647.93</v>
      </c>
      <c r="D14" s="41">
        <v>23920.15</v>
      </c>
      <c r="E14" s="41">
        <f t="shared" si="0"/>
        <v>2751568.08</v>
      </c>
      <c r="F14" s="41">
        <v>1746946.86</v>
      </c>
      <c r="G14" s="41">
        <v>1741393.93</v>
      </c>
      <c r="H14" s="41">
        <f t="shared" si="1"/>
        <v>1004621.22</v>
      </c>
    </row>
    <row r="15" spans="1:8" x14ac:dyDescent="0.2">
      <c r="A15" s="22" t="s">
        <v>136</v>
      </c>
      <c r="B15" s="24"/>
      <c r="C15" s="41">
        <v>709075.56</v>
      </c>
      <c r="D15" s="41">
        <v>100189.98</v>
      </c>
      <c r="E15" s="41">
        <f t="shared" si="0"/>
        <v>809265.54</v>
      </c>
      <c r="F15" s="41">
        <v>457201.5</v>
      </c>
      <c r="G15" s="41">
        <v>457201.5</v>
      </c>
      <c r="H15" s="41">
        <f t="shared" si="1"/>
        <v>352064.04000000004</v>
      </c>
    </row>
    <row r="16" spans="1:8" x14ac:dyDescent="0.2">
      <c r="A16" s="22" t="s">
        <v>137</v>
      </c>
      <c r="B16" s="24"/>
      <c r="C16" s="41">
        <v>3198675.93</v>
      </c>
      <c r="D16" s="41">
        <v>2699542.28</v>
      </c>
      <c r="E16" s="41">
        <f t="shared" si="0"/>
        <v>5898218.21</v>
      </c>
      <c r="F16" s="41">
        <v>2004019.22</v>
      </c>
      <c r="G16" s="41">
        <v>1768927.82</v>
      </c>
      <c r="H16" s="41">
        <f t="shared" si="1"/>
        <v>3894198.99</v>
      </c>
    </row>
    <row r="17" spans="1:8" x14ac:dyDescent="0.2">
      <c r="A17" s="22" t="s">
        <v>138</v>
      </c>
      <c r="B17" s="24"/>
      <c r="C17" s="41">
        <v>61959306.579999998</v>
      </c>
      <c r="D17" s="41">
        <v>12955185.449999999</v>
      </c>
      <c r="E17" s="41">
        <f t="shared" si="0"/>
        <v>74914492.030000001</v>
      </c>
      <c r="F17" s="41">
        <v>44752942.219999999</v>
      </c>
      <c r="G17" s="41">
        <v>44013845.890000001</v>
      </c>
      <c r="H17" s="41">
        <f t="shared" si="1"/>
        <v>30161549.810000002</v>
      </c>
    </row>
    <row r="18" spans="1:8" x14ac:dyDescent="0.2">
      <c r="A18" s="22" t="s">
        <v>139</v>
      </c>
      <c r="B18" s="24"/>
      <c r="C18" s="41">
        <v>9719359.3900000006</v>
      </c>
      <c r="D18" s="41">
        <v>285713.95</v>
      </c>
      <c r="E18" s="41">
        <f t="shared" si="0"/>
        <v>10005073.34</v>
      </c>
      <c r="F18" s="41">
        <v>5857496.2400000002</v>
      </c>
      <c r="G18" s="41">
        <v>5585124.2300000004</v>
      </c>
      <c r="H18" s="41">
        <f t="shared" si="1"/>
        <v>4147577.0999999996</v>
      </c>
    </row>
    <row r="19" spans="1:8" x14ac:dyDescent="0.2">
      <c r="A19" s="22" t="s">
        <v>140</v>
      </c>
      <c r="B19" s="24"/>
      <c r="C19" s="41">
        <v>4550426.07</v>
      </c>
      <c r="D19" s="41">
        <v>320322.78000000003</v>
      </c>
      <c r="E19" s="41">
        <f t="shared" si="0"/>
        <v>4870748.8500000006</v>
      </c>
      <c r="F19" s="41">
        <v>2561596.7200000002</v>
      </c>
      <c r="G19" s="41">
        <v>2475310.0499999998</v>
      </c>
      <c r="H19" s="41">
        <f t="shared" si="1"/>
        <v>2309152.1300000004</v>
      </c>
    </row>
    <row r="20" spans="1:8" x14ac:dyDescent="0.2">
      <c r="A20" s="22" t="s">
        <v>141</v>
      </c>
      <c r="B20" s="24"/>
      <c r="C20" s="41">
        <v>3504202.03</v>
      </c>
      <c r="D20" s="41">
        <v>8256295.5</v>
      </c>
      <c r="E20" s="41">
        <f t="shared" si="0"/>
        <v>11760497.529999999</v>
      </c>
      <c r="F20" s="41">
        <v>2640408.62</v>
      </c>
      <c r="G20" s="41">
        <v>2578023.66</v>
      </c>
      <c r="H20" s="41">
        <f t="shared" si="1"/>
        <v>9120088.9100000001</v>
      </c>
    </row>
    <row r="21" spans="1:8" x14ac:dyDescent="0.2">
      <c r="A21" s="22" t="s">
        <v>142</v>
      </c>
      <c r="B21" s="24"/>
      <c r="C21" s="41">
        <v>2424890.0499999998</v>
      </c>
      <c r="D21" s="41">
        <v>1705655</v>
      </c>
      <c r="E21" s="41">
        <f t="shared" si="0"/>
        <v>4130545.05</v>
      </c>
      <c r="F21" s="41">
        <v>1790755.09</v>
      </c>
      <c r="G21" s="41">
        <v>1718620.19</v>
      </c>
      <c r="H21" s="41">
        <f t="shared" si="1"/>
        <v>2339789.96</v>
      </c>
    </row>
    <row r="22" spans="1:8" x14ac:dyDescent="0.2">
      <c r="A22" s="22" t="s">
        <v>143</v>
      </c>
      <c r="B22" s="24"/>
      <c r="C22" s="41">
        <v>6556639.3700000001</v>
      </c>
      <c r="D22" s="41">
        <v>152440231.69</v>
      </c>
      <c r="E22" s="41">
        <f t="shared" si="0"/>
        <v>158996871.06</v>
      </c>
      <c r="F22" s="41">
        <v>30106509.449999999</v>
      </c>
      <c r="G22" s="41">
        <v>29949757.079999998</v>
      </c>
      <c r="H22" s="41">
        <f t="shared" si="1"/>
        <v>128890361.61</v>
      </c>
    </row>
    <row r="23" spans="1:8" x14ac:dyDescent="0.2">
      <c r="A23" s="22" t="s">
        <v>144</v>
      </c>
      <c r="B23" s="24"/>
      <c r="C23" s="41">
        <v>2127545.4700000002</v>
      </c>
      <c r="D23" s="41">
        <v>-139375.97</v>
      </c>
      <c r="E23" s="41">
        <f t="shared" si="0"/>
        <v>1988169.5000000002</v>
      </c>
      <c r="F23" s="41">
        <v>1209965.57</v>
      </c>
      <c r="G23" s="41">
        <v>1203253.28</v>
      </c>
      <c r="H23" s="41">
        <f t="shared" si="1"/>
        <v>778203.93000000017</v>
      </c>
    </row>
    <row r="24" spans="1:8" x14ac:dyDescent="0.2">
      <c r="A24" s="22" t="s">
        <v>145</v>
      </c>
      <c r="B24" s="24"/>
      <c r="C24" s="41">
        <v>11134591.960000001</v>
      </c>
      <c r="D24" s="41">
        <v>17506.240000000002</v>
      </c>
      <c r="E24" s="41">
        <f t="shared" si="0"/>
        <v>11152098.200000001</v>
      </c>
      <c r="F24" s="41">
        <v>6734276.04</v>
      </c>
      <c r="G24" s="41">
        <v>6562907.2400000002</v>
      </c>
      <c r="H24" s="41">
        <f t="shared" si="1"/>
        <v>4417822.1600000011</v>
      </c>
    </row>
    <row r="25" spans="1:8" x14ac:dyDescent="0.2">
      <c r="A25" s="22" t="s">
        <v>146</v>
      </c>
      <c r="B25" s="24"/>
      <c r="C25" s="41">
        <v>6493303.8399999999</v>
      </c>
      <c r="D25" s="41">
        <v>-2528649.4900000002</v>
      </c>
      <c r="E25" s="41">
        <f t="shared" si="0"/>
        <v>3964654.3499999996</v>
      </c>
      <c r="F25" s="41">
        <v>1794478.14</v>
      </c>
      <c r="G25" s="41">
        <v>1666343.34</v>
      </c>
      <c r="H25" s="41">
        <f t="shared" si="1"/>
        <v>2170176.21</v>
      </c>
    </row>
    <row r="26" spans="1:8" x14ac:dyDescent="0.2">
      <c r="A26" s="22" t="s">
        <v>147</v>
      </c>
      <c r="B26" s="24"/>
      <c r="C26" s="41">
        <v>1688791.12</v>
      </c>
      <c r="D26" s="41">
        <v>3049818.65</v>
      </c>
      <c r="E26" s="41">
        <f t="shared" si="0"/>
        <v>4738609.7699999996</v>
      </c>
      <c r="F26" s="41">
        <v>2766403.1</v>
      </c>
      <c r="G26" s="41">
        <v>2693212.25</v>
      </c>
      <c r="H26" s="41">
        <f t="shared" si="1"/>
        <v>1972206.6699999995</v>
      </c>
    </row>
    <row r="27" spans="1:8" x14ac:dyDescent="0.2">
      <c r="A27" s="22" t="s">
        <v>148</v>
      </c>
      <c r="B27" s="24"/>
      <c r="C27" s="41">
        <v>1276172.97</v>
      </c>
      <c r="D27" s="41">
        <v>200000</v>
      </c>
      <c r="E27" s="41">
        <f t="shared" si="0"/>
        <v>1476172.97</v>
      </c>
      <c r="F27" s="41">
        <v>875867.05</v>
      </c>
      <c r="G27" s="41">
        <v>872878.55</v>
      </c>
      <c r="H27" s="41">
        <f t="shared" si="1"/>
        <v>600305.91999999993</v>
      </c>
    </row>
    <row r="28" spans="1:8" x14ac:dyDescent="0.2">
      <c r="A28" s="22" t="s">
        <v>149</v>
      </c>
      <c r="B28" s="24"/>
      <c r="C28" s="41">
        <v>1008762.23</v>
      </c>
      <c r="D28" s="41">
        <v>298750</v>
      </c>
      <c r="E28" s="41">
        <f t="shared" si="0"/>
        <v>1307512.23</v>
      </c>
      <c r="F28" s="41">
        <v>944715.1</v>
      </c>
      <c r="G28" s="41">
        <v>940392.1</v>
      </c>
      <c r="H28" s="41">
        <f t="shared" si="1"/>
        <v>362797.13</v>
      </c>
    </row>
    <row r="29" spans="1:8" x14ac:dyDescent="0.2">
      <c r="A29" s="22" t="s">
        <v>150</v>
      </c>
      <c r="B29" s="24"/>
      <c r="C29" s="41">
        <v>8644191.3100000005</v>
      </c>
      <c r="D29" s="41">
        <v>2415059.59</v>
      </c>
      <c r="E29" s="41">
        <f t="shared" si="0"/>
        <v>11059250.9</v>
      </c>
      <c r="F29" s="41">
        <v>8276490.0599999996</v>
      </c>
      <c r="G29" s="41">
        <v>8184248.9199999999</v>
      </c>
      <c r="H29" s="41">
        <f t="shared" si="1"/>
        <v>2782760.8400000008</v>
      </c>
    </row>
    <row r="30" spans="1:8" x14ac:dyDescent="0.2">
      <c r="A30" s="22" t="s">
        <v>151</v>
      </c>
      <c r="B30" s="24"/>
      <c r="C30" s="41">
        <v>5224388.33</v>
      </c>
      <c r="D30" s="41">
        <v>-292570.02</v>
      </c>
      <c r="E30" s="41">
        <f t="shared" si="0"/>
        <v>4931818.3100000005</v>
      </c>
      <c r="F30" s="41">
        <v>2990230.3</v>
      </c>
      <c r="G30" s="41">
        <v>2936906.67</v>
      </c>
      <c r="H30" s="41">
        <f t="shared" si="1"/>
        <v>1941588.0100000007</v>
      </c>
    </row>
    <row r="31" spans="1:8" x14ac:dyDescent="0.2">
      <c r="A31" s="22" t="s">
        <v>152</v>
      </c>
      <c r="B31" s="24"/>
      <c r="C31" s="41">
        <v>2696746.14</v>
      </c>
      <c r="D31" s="41">
        <v>55860.93</v>
      </c>
      <c r="E31" s="41">
        <f t="shared" si="0"/>
        <v>2752607.0700000003</v>
      </c>
      <c r="F31" s="41">
        <v>1801289.29</v>
      </c>
      <c r="G31" s="41">
        <v>1764136.98</v>
      </c>
      <c r="H31" s="41">
        <f t="shared" si="1"/>
        <v>951317.78000000026</v>
      </c>
    </row>
    <row r="32" spans="1:8" x14ac:dyDescent="0.2">
      <c r="A32" s="22" t="s">
        <v>153</v>
      </c>
      <c r="B32" s="24"/>
      <c r="C32" s="41">
        <v>835761.37</v>
      </c>
      <c r="D32" s="41">
        <v>-119234.74</v>
      </c>
      <c r="E32" s="41">
        <f t="shared" si="0"/>
        <v>716526.63</v>
      </c>
      <c r="F32" s="41">
        <v>373074.2</v>
      </c>
      <c r="G32" s="41">
        <v>369981.37</v>
      </c>
      <c r="H32" s="41">
        <f t="shared" si="1"/>
        <v>343452.43</v>
      </c>
    </row>
    <row r="33" spans="1:8" x14ac:dyDescent="0.2">
      <c r="A33" s="22" t="s">
        <v>154</v>
      </c>
      <c r="B33" s="24"/>
      <c r="C33" s="41">
        <v>22811158.5</v>
      </c>
      <c r="D33" s="41">
        <v>145308249.33000001</v>
      </c>
      <c r="E33" s="41">
        <f t="shared" si="0"/>
        <v>168119407.83000001</v>
      </c>
      <c r="F33" s="41">
        <v>39197124.149999999</v>
      </c>
      <c r="G33" s="41">
        <v>38687475.770000003</v>
      </c>
      <c r="H33" s="41">
        <f t="shared" si="1"/>
        <v>128922283.68000001</v>
      </c>
    </row>
    <row r="34" spans="1:8" x14ac:dyDescent="0.2">
      <c r="A34" s="22" t="s">
        <v>155</v>
      </c>
      <c r="B34" s="24"/>
      <c r="C34" s="41">
        <v>810764.45</v>
      </c>
      <c r="D34" s="41">
        <v>9733.75</v>
      </c>
      <c r="E34" s="41">
        <f t="shared" si="0"/>
        <v>820498.2</v>
      </c>
      <c r="F34" s="41">
        <v>487466.63</v>
      </c>
      <c r="G34" s="41">
        <v>482805.79</v>
      </c>
      <c r="H34" s="41">
        <f t="shared" si="1"/>
        <v>333031.56999999995</v>
      </c>
    </row>
    <row r="35" spans="1:8" x14ac:dyDescent="0.2">
      <c r="A35" s="22" t="s">
        <v>156</v>
      </c>
      <c r="B35" s="24"/>
      <c r="C35" s="41">
        <v>23598330.98</v>
      </c>
      <c r="D35" s="41">
        <v>8292835.4000000004</v>
      </c>
      <c r="E35" s="41">
        <f t="shared" si="0"/>
        <v>31891166.380000003</v>
      </c>
      <c r="F35" s="41">
        <v>16271957.4</v>
      </c>
      <c r="G35" s="41">
        <v>16082838.33</v>
      </c>
      <c r="H35" s="41">
        <f t="shared" si="1"/>
        <v>15619208.980000002</v>
      </c>
    </row>
    <row r="36" spans="1:8" x14ac:dyDescent="0.2">
      <c r="A36" s="22" t="s">
        <v>157</v>
      </c>
      <c r="B36" s="24"/>
      <c r="C36" s="41">
        <v>18990020</v>
      </c>
      <c r="D36" s="41">
        <v>900000</v>
      </c>
      <c r="E36" s="41">
        <f t="shared" si="0"/>
        <v>19890020</v>
      </c>
      <c r="F36" s="41">
        <v>13983424.140000001</v>
      </c>
      <c r="G36" s="41">
        <v>13983424.140000001</v>
      </c>
      <c r="H36" s="41">
        <f t="shared" si="1"/>
        <v>5906595.8599999994</v>
      </c>
    </row>
    <row r="37" spans="1:8" x14ac:dyDescent="0.2">
      <c r="A37" s="22" t="s">
        <v>158</v>
      </c>
      <c r="B37" s="24"/>
      <c r="C37" s="41">
        <v>1663345.97</v>
      </c>
      <c r="D37" s="41">
        <v>0</v>
      </c>
      <c r="E37" s="41">
        <f t="shared" si="0"/>
        <v>1663345.97</v>
      </c>
      <c r="F37" s="41">
        <v>1247509.44</v>
      </c>
      <c r="G37" s="41">
        <v>1247509.44</v>
      </c>
      <c r="H37" s="41">
        <f t="shared" si="1"/>
        <v>415836.53</v>
      </c>
    </row>
    <row r="38" spans="1:8" x14ac:dyDescent="0.2">
      <c r="A38" s="22" t="s">
        <v>159</v>
      </c>
      <c r="B38" s="24"/>
      <c r="C38" s="41">
        <v>1193258.04</v>
      </c>
      <c r="D38" s="41">
        <v>148295</v>
      </c>
      <c r="E38" s="41">
        <f t="shared" si="0"/>
        <v>1341553.04</v>
      </c>
      <c r="F38" s="41">
        <v>869103</v>
      </c>
      <c r="G38" s="41">
        <v>869103</v>
      </c>
      <c r="H38" s="41">
        <f t="shared" si="1"/>
        <v>472450.04000000004</v>
      </c>
    </row>
    <row r="39" spans="1:8" x14ac:dyDescent="0.2">
      <c r="A39" s="22" t="s">
        <v>160</v>
      </c>
      <c r="B39" s="24"/>
      <c r="C39" s="41">
        <v>1193258.0900000001</v>
      </c>
      <c r="D39" s="41">
        <v>2000000</v>
      </c>
      <c r="E39" s="41">
        <f t="shared" si="0"/>
        <v>3193258.09</v>
      </c>
      <c r="F39" s="41">
        <v>759346.07</v>
      </c>
      <c r="G39" s="41">
        <v>759346.07</v>
      </c>
      <c r="H39" s="41">
        <f t="shared" si="1"/>
        <v>2433912.02</v>
      </c>
    </row>
    <row r="40" spans="1:8" x14ac:dyDescent="0.2">
      <c r="A40" s="22"/>
      <c r="B40" s="24"/>
      <c r="C40" s="41"/>
      <c r="D40" s="41"/>
      <c r="E40" s="41"/>
      <c r="F40" s="41"/>
      <c r="G40" s="41"/>
      <c r="H40" s="41"/>
    </row>
    <row r="41" spans="1:8" x14ac:dyDescent="0.2">
      <c r="A41" s="22"/>
      <c r="B41" s="26"/>
      <c r="C41" s="23"/>
      <c r="D41" s="23"/>
      <c r="E41" s="23"/>
      <c r="F41" s="23"/>
      <c r="G41" s="23"/>
      <c r="H41" s="23"/>
    </row>
    <row r="42" spans="1:8" x14ac:dyDescent="0.2">
      <c r="A42" s="27"/>
      <c r="B42" s="52" t="s">
        <v>53</v>
      </c>
      <c r="C42" s="42">
        <f t="shared" ref="C42:H42" si="2">SUM(C7:C41)</f>
        <v>426401397.04000002</v>
      </c>
      <c r="D42" s="42">
        <f t="shared" si="2"/>
        <v>214987441.80000001</v>
      </c>
      <c r="E42" s="42">
        <f t="shared" si="2"/>
        <v>641388838.84000003</v>
      </c>
      <c r="F42" s="42">
        <f t="shared" si="2"/>
        <v>254727254.10999995</v>
      </c>
      <c r="G42" s="42">
        <f t="shared" si="2"/>
        <v>251127963.62</v>
      </c>
      <c r="H42" s="42">
        <f t="shared" si="2"/>
        <v>386661584.72999996</v>
      </c>
    </row>
    <row r="43" spans="1:8" x14ac:dyDescent="0.2">
      <c r="A43" s="10"/>
      <c r="B43" s="10"/>
      <c r="C43" s="10"/>
      <c r="D43" s="10"/>
      <c r="E43" s="10"/>
      <c r="F43" s="10"/>
      <c r="G43" s="10"/>
      <c r="H43" s="10"/>
    </row>
    <row r="44" spans="1:8" x14ac:dyDescent="0.2">
      <c r="A44" s="10"/>
      <c r="B44" s="10"/>
      <c r="C44" s="10"/>
      <c r="D44" s="10"/>
      <c r="E44" s="10"/>
      <c r="F44" s="10"/>
      <c r="G44" s="10"/>
      <c r="H44" s="10"/>
    </row>
    <row r="45" spans="1:8" ht="11.25" customHeight="1" x14ac:dyDescent="0.2">
      <c r="A45" s="53" t="s">
        <v>164</v>
      </c>
      <c r="B45" s="54"/>
      <c r="C45" s="54"/>
      <c r="D45" s="54"/>
      <c r="E45" s="54"/>
      <c r="F45" s="54"/>
      <c r="G45" s="54"/>
      <c r="H45" s="55"/>
    </row>
    <row r="46" spans="1:8" x14ac:dyDescent="0.2">
      <c r="A46" s="10"/>
      <c r="B46" s="10"/>
      <c r="C46" s="10"/>
      <c r="D46" s="10"/>
      <c r="E46" s="10"/>
      <c r="F46" s="10"/>
      <c r="G46" s="10"/>
      <c r="H46" s="10"/>
    </row>
    <row r="47" spans="1:8" x14ac:dyDescent="0.2">
      <c r="A47" s="58" t="s">
        <v>54</v>
      </c>
      <c r="B47" s="59"/>
      <c r="C47" s="53" t="s">
        <v>60</v>
      </c>
      <c r="D47" s="54"/>
      <c r="E47" s="54"/>
      <c r="F47" s="54"/>
      <c r="G47" s="55"/>
      <c r="H47" s="56" t="s">
        <v>59</v>
      </c>
    </row>
    <row r="48" spans="1:8" ht="22.5" x14ac:dyDescent="0.2">
      <c r="A48" s="60"/>
      <c r="B48" s="61"/>
      <c r="C48" s="38" t="s">
        <v>55</v>
      </c>
      <c r="D48" s="38" t="s">
        <v>125</v>
      </c>
      <c r="E48" s="38" t="s">
        <v>56</v>
      </c>
      <c r="F48" s="38" t="s">
        <v>57</v>
      </c>
      <c r="G48" s="38" t="s">
        <v>58</v>
      </c>
      <c r="H48" s="57"/>
    </row>
    <row r="49" spans="1:8" x14ac:dyDescent="0.2">
      <c r="A49" s="62"/>
      <c r="B49" s="63"/>
      <c r="C49" s="39">
        <v>1</v>
      </c>
      <c r="D49" s="39">
        <v>2</v>
      </c>
      <c r="E49" s="39" t="s">
        <v>126</v>
      </c>
      <c r="F49" s="39">
        <v>4</v>
      </c>
      <c r="G49" s="39">
        <v>5</v>
      </c>
      <c r="H49" s="39" t="s">
        <v>127</v>
      </c>
    </row>
    <row r="50" spans="1:8" x14ac:dyDescent="0.2">
      <c r="A50" s="29"/>
      <c r="B50" s="30"/>
      <c r="C50" s="34"/>
      <c r="D50" s="34"/>
      <c r="E50" s="34"/>
      <c r="F50" s="34"/>
      <c r="G50" s="34"/>
      <c r="H50" s="34"/>
    </row>
    <row r="51" spans="1:8" x14ac:dyDescent="0.2">
      <c r="A51" s="22" t="s">
        <v>8</v>
      </c>
      <c r="B51" s="21"/>
      <c r="C51" s="35">
        <v>0</v>
      </c>
      <c r="D51" s="35">
        <v>0</v>
      </c>
      <c r="E51" s="35">
        <f>C51+D51</f>
        <v>0</v>
      </c>
      <c r="F51" s="35">
        <v>0</v>
      </c>
      <c r="G51" s="35">
        <v>0</v>
      </c>
      <c r="H51" s="35">
        <f>E51-F51</f>
        <v>0</v>
      </c>
    </row>
    <row r="52" spans="1:8" x14ac:dyDescent="0.2">
      <c r="A52" s="22" t="s">
        <v>9</v>
      </c>
      <c r="B52" s="21"/>
      <c r="C52" s="35">
        <v>0</v>
      </c>
      <c r="D52" s="35">
        <v>0</v>
      </c>
      <c r="E52" s="35">
        <f t="shared" ref="E52:E54" si="3">C52+D52</f>
        <v>0</v>
      </c>
      <c r="F52" s="35">
        <v>0</v>
      </c>
      <c r="G52" s="35">
        <v>0</v>
      </c>
      <c r="H52" s="35">
        <f t="shared" ref="H52:H54" si="4">E52-F52</f>
        <v>0</v>
      </c>
    </row>
    <row r="53" spans="1:8" x14ac:dyDescent="0.2">
      <c r="A53" s="22" t="s">
        <v>10</v>
      </c>
      <c r="B53" s="21"/>
      <c r="C53" s="35">
        <v>0</v>
      </c>
      <c r="D53" s="35">
        <v>0</v>
      </c>
      <c r="E53" s="35">
        <f t="shared" si="3"/>
        <v>0</v>
      </c>
      <c r="F53" s="35">
        <v>0</v>
      </c>
      <c r="G53" s="35">
        <v>0</v>
      </c>
      <c r="H53" s="35">
        <f t="shared" si="4"/>
        <v>0</v>
      </c>
    </row>
    <row r="54" spans="1:8" x14ac:dyDescent="0.2">
      <c r="A54" s="22" t="s">
        <v>11</v>
      </c>
      <c r="B54" s="21"/>
      <c r="C54" s="35">
        <v>0</v>
      </c>
      <c r="D54" s="35">
        <v>0</v>
      </c>
      <c r="E54" s="35">
        <f t="shared" si="3"/>
        <v>0</v>
      </c>
      <c r="F54" s="35">
        <v>0</v>
      </c>
      <c r="G54" s="35">
        <v>0</v>
      </c>
      <c r="H54" s="35">
        <f t="shared" si="4"/>
        <v>0</v>
      </c>
    </row>
    <row r="55" spans="1:8" x14ac:dyDescent="0.2">
      <c r="A55" s="22"/>
      <c r="B55" s="21"/>
      <c r="C55" s="36"/>
      <c r="D55" s="36"/>
      <c r="E55" s="36"/>
      <c r="F55" s="36"/>
      <c r="G55" s="36"/>
      <c r="H55" s="36"/>
    </row>
    <row r="56" spans="1:8" x14ac:dyDescent="0.2">
      <c r="A56" s="27"/>
      <c r="B56" s="52" t="s">
        <v>53</v>
      </c>
      <c r="C56" s="42">
        <f>SUM(C51:C55)</f>
        <v>0</v>
      </c>
      <c r="D56" s="42">
        <f>SUM(D51:D55)</f>
        <v>0</v>
      </c>
      <c r="E56" s="42">
        <f>SUM(E51:E54)</f>
        <v>0</v>
      </c>
      <c r="F56" s="42">
        <f>SUM(F51:F54)</f>
        <v>0</v>
      </c>
      <c r="G56" s="42">
        <f>SUM(G51:G54)</f>
        <v>0</v>
      </c>
      <c r="H56" s="42">
        <f>SUM(H51:H54)</f>
        <v>0</v>
      </c>
    </row>
    <row r="57" spans="1:8" x14ac:dyDescent="0.2">
      <c r="A57" s="10"/>
      <c r="B57" s="10"/>
      <c r="C57" s="10"/>
      <c r="D57" s="10"/>
      <c r="E57" s="10"/>
      <c r="F57" s="10"/>
      <c r="G57" s="10"/>
      <c r="H57" s="10"/>
    </row>
    <row r="58" spans="1:8" x14ac:dyDescent="0.2">
      <c r="A58" s="10"/>
      <c r="B58" s="10"/>
      <c r="C58" s="10"/>
      <c r="D58" s="10"/>
      <c r="E58" s="10"/>
      <c r="F58" s="10"/>
      <c r="G58" s="10"/>
      <c r="H58" s="10"/>
    </row>
    <row r="59" spans="1:8" ht="11.25" customHeight="1" x14ac:dyDescent="0.2">
      <c r="A59" s="53" t="s">
        <v>165</v>
      </c>
      <c r="B59" s="54"/>
      <c r="C59" s="54"/>
      <c r="D59" s="54"/>
      <c r="E59" s="54"/>
      <c r="F59" s="54"/>
      <c r="G59" s="54"/>
      <c r="H59" s="55"/>
    </row>
    <row r="60" spans="1:8" x14ac:dyDescent="0.2">
      <c r="A60" s="58" t="s">
        <v>54</v>
      </c>
      <c r="B60" s="59"/>
      <c r="C60" s="53" t="s">
        <v>60</v>
      </c>
      <c r="D60" s="54"/>
      <c r="E60" s="54"/>
      <c r="F60" s="54"/>
      <c r="G60" s="55"/>
      <c r="H60" s="56" t="s">
        <v>59</v>
      </c>
    </row>
    <row r="61" spans="1:8" ht="22.5" x14ac:dyDescent="0.2">
      <c r="A61" s="60"/>
      <c r="B61" s="61"/>
      <c r="C61" s="38" t="s">
        <v>55</v>
      </c>
      <c r="D61" s="38" t="s">
        <v>125</v>
      </c>
      <c r="E61" s="38" t="s">
        <v>56</v>
      </c>
      <c r="F61" s="38" t="s">
        <v>57</v>
      </c>
      <c r="G61" s="38" t="s">
        <v>58</v>
      </c>
      <c r="H61" s="57"/>
    </row>
    <row r="62" spans="1:8" x14ac:dyDescent="0.2">
      <c r="A62" s="62"/>
      <c r="B62" s="63"/>
      <c r="C62" s="39">
        <v>1</v>
      </c>
      <c r="D62" s="39">
        <v>2</v>
      </c>
      <c r="E62" s="39" t="s">
        <v>126</v>
      </c>
      <c r="F62" s="39">
        <v>4</v>
      </c>
      <c r="G62" s="39">
        <v>5</v>
      </c>
      <c r="H62" s="39" t="s">
        <v>127</v>
      </c>
    </row>
    <row r="63" spans="1:8" x14ac:dyDescent="0.2">
      <c r="A63" s="29"/>
      <c r="B63" s="30"/>
      <c r="C63" s="34"/>
      <c r="D63" s="34"/>
      <c r="E63" s="34"/>
      <c r="F63" s="34"/>
      <c r="G63" s="34"/>
      <c r="H63" s="34"/>
    </row>
    <row r="64" spans="1:8" ht="22.5" x14ac:dyDescent="0.2">
      <c r="A64" s="22"/>
      <c r="B64" s="32" t="s">
        <v>13</v>
      </c>
      <c r="C64" s="35">
        <v>0</v>
      </c>
      <c r="D64" s="35">
        <v>0</v>
      </c>
      <c r="E64" s="35">
        <f>C64+D64</f>
        <v>0</v>
      </c>
      <c r="F64" s="35">
        <v>0</v>
      </c>
      <c r="G64" s="35">
        <v>0</v>
      </c>
      <c r="H64" s="35">
        <f>E64-F64</f>
        <v>0</v>
      </c>
    </row>
    <row r="65" spans="1:8" x14ac:dyDescent="0.2">
      <c r="A65" s="22"/>
      <c r="B65" s="32"/>
      <c r="C65" s="35"/>
      <c r="D65" s="35"/>
      <c r="E65" s="35"/>
      <c r="F65" s="35"/>
      <c r="G65" s="35"/>
      <c r="H65" s="35"/>
    </row>
    <row r="66" spans="1:8" x14ac:dyDescent="0.2">
      <c r="A66" s="22"/>
      <c r="B66" s="32" t="s">
        <v>12</v>
      </c>
      <c r="C66" s="35">
        <v>0</v>
      </c>
      <c r="D66" s="35">
        <v>0</v>
      </c>
      <c r="E66" s="35">
        <f>C66+D66</f>
        <v>0</v>
      </c>
      <c r="F66" s="35">
        <v>0</v>
      </c>
      <c r="G66" s="35">
        <v>0</v>
      </c>
      <c r="H66" s="35">
        <f>E66-F66</f>
        <v>0</v>
      </c>
    </row>
    <row r="67" spans="1:8" x14ac:dyDescent="0.2">
      <c r="A67" s="22"/>
      <c r="B67" s="32"/>
      <c r="C67" s="35"/>
      <c r="D67" s="35"/>
      <c r="E67" s="35"/>
      <c r="F67" s="35"/>
      <c r="G67" s="35"/>
      <c r="H67" s="35"/>
    </row>
    <row r="68" spans="1:8" ht="22.5" x14ac:dyDescent="0.2">
      <c r="A68" s="22"/>
      <c r="B68" s="32" t="s">
        <v>14</v>
      </c>
      <c r="C68" s="35">
        <v>0</v>
      </c>
      <c r="D68" s="35">
        <v>0</v>
      </c>
      <c r="E68" s="35">
        <f>C68+D68</f>
        <v>0</v>
      </c>
      <c r="F68" s="35">
        <v>0</v>
      </c>
      <c r="G68" s="35">
        <v>0</v>
      </c>
      <c r="H68" s="35">
        <f>E68-F68</f>
        <v>0</v>
      </c>
    </row>
    <row r="69" spans="1:8" x14ac:dyDescent="0.2">
      <c r="A69" s="22"/>
      <c r="B69" s="32"/>
      <c r="C69" s="35"/>
      <c r="D69" s="35"/>
      <c r="E69" s="35"/>
      <c r="F69" s="35"/>
      <c r="G69" s="35"/>
      <c r="H69" s="35"/>
    </row>
    <row r="70" spans="1:8" ht="22.5" x14ac:dyDescent="0.2">
      <c r="A70" s="22"/>
      <c r="B70" s="32" t="s">
        <v>26</v>
      </c>
      <c r="C70" s="35">
        <v>0</v>
      </c>
      <c r="D70" s="35">
        <v>0</v>
      </c>
      <c r="E70" s="35">
        <f>C70+D70</f>
        <v>0</v>
      </c>
      <c r="F70" s="35">
        <v>0</v>
      </c>
      <c r="G70" s="35">
        <v>0</v>
      </c>
      <c r="H70" s="35">
        <f>E70-F70</f>
        <v>0</v>
      </c>
    </row>
    <row r="71" spans="1:8" x14ac:dyDescent="0.2">
      <c r="A71" s="22"/>
      <c r="B71" s="32"/>
      <c r="C71" s="35"/>
      <c r="D71" s="35"/>
      <c r="E71" s="35"/>
      <c r="F71" s="35"/>
      <c r="G71" s="35"/>
      <c r="H71" s="35"/>
    </row>
    <row r="72" spans="1:8" ht="22.5" x14ac:dyDescent="0.2">
      <c r="A72" s="22"/>
      <c r="B72" s="32" t="s">
        <v>27</v>
      </c>
      <c r="C72" s="35">
        <v>0</v>
      </c>
      <c r="D72" s="35">
        <v>0</v>
      </c>
      <c r="E72" s="35">
        <f>C72+D72</f>
        <v>0</v>
      </c>
      <c r="F72" s="35">
        <v>0</v>
      </c>
      <c r="G72" s="35">
        <v>0</v>
      </c>
      <c r="H72" s="35">
        <f>E72-F72</f>
        <v>0</v>
      </c>
    </row>
    <row r="73" spans="1:8" x14ac:dyDescent="0.2">
      <c r="A73" s="22"/>
      <c r="B73" s="32"/>
      <c r="C73" s="35"/>
      <c r="D73" s="35"/>
      <c r="E73" s="35"/>
      <c r="F73" s="35"/>
      <c r="G73" s="35"/>
      <c r="H73" s="35"/>
    </row>
    <row r="74" spans="1:8" ht="22.5" x14ac:dyDescent="0.2">
      <c r="A74" s="22"/>
      <c r="B74" s="32" t="s">
        <v>34</v>
      </c>
      <c r="C74" s="35">
        <v>0</v>
      </c>
      <c r="D74" s="35">
        <v>0</v>
      </c>
      <c r="E74" s="35">
        <f>C74+D74</f>
        <v>0</v>
      </c>
      <c r="F74" s="35">
        <v>0</v>
      </c>
      <c r="G74" s="35">
        <v>0</v>
      </c>
      <c r="H74" s="35">
        <f>E74-F74</f>
        <v>0</v>
      </c>
    </row>
    <row r="75" spans="1:8" x14ac:dyDescent="0.2">
      <c r="A75" s="22"/>
      <c r="B75" s="32"/>
      <c r="C75" s="35"/>
      <c r="D75" s="35"/>
      <c r="E75" s="35"/>
      <c r="F75" s="35"/>
      <c r="G75" s="35"/>
      <c r="H75" s="35"/>
    </row>
    <row r="76" spans="1:8" x14ac:dyDescent="0.2">
      <c r="A76" s="22"/>
      <c r="B76" s="32" t="s">
        <v>15</v>
      </c>
      <c r="C76" s="35">
        <v>0</v>
      </c>
      <c r="D76" s="35">
        <v>0</v>
      </c>
      <c r="E76" s="35">
        <f>C76+D76</f>
        <v>0</v>
      </c>
      <c r="F76" s="35">
        <v>0</v>
      </c>
      <c r="G76" s="35">
        <v>0</v>
      </c>
      <c r="H76" s="35">
        <f>E76-F76</f>
        <v>0</v>
      </c>
    </row>
    <row r="77" spans="1:8" x14ac:dyDescent="0.2">
      <c r="A77" s="31"/>
      <c r="B77" s="33"/>
      <c r="C77" s="36"/>
      <c r="D77" s="36"/>
      <c r="E77" s="36"/>
      <c r="F77" s="36"/>
      <c r="G77" s="36"/>
      <c r="H77" s="36"/>
    </row>
    <row r="78" spans="1:8" x14ac:dyDescent="0.2">
      <c r="A78" s="27"/>
      <c r="B78" s="52" t="s">
        <v>53</v>
      </c>
      <c r="C78" s="42">
        <f t="shared" ref="C78:H78" si="5">SUM(C64:C76)</f>
        <v>0</v>
      </c>
      <c r="D78" s="42">
        <f t="shared" si="5"/>
        <v>0</v>
      </c>
      <c r="E78" s="42">
        <f t="shared" si="5"/>
        <v>0</v>
      </c>
      <c r="F78" s="42">
        <f t="shared" si="5"/>
        <v>0</v>
      </c>
      <c r="G78" s="42">
        <f t="shared" si="5"/>
        <v>0</v>
      </c>
      <c r="H78" s="42">
        <f t="shared" si="5"/>
        <v>0</v>
      </c>
    </row>
  </sheetData>
  <sheetProtection formatCells="0" formatColumns="0" formatRows="0" insertRows="0" deleteRows="0" autoFilter="0"/>
  <mergeCells count="12">
    <mergeCell ref="A47:B49"/>
    <mergeCell ref="A59:H59"/>
    <mergeCell ref="A60:B62"/>
    <mergeCell ref="C60:G60"/>
    <mergeCell ref="H60:H61"/>
    <mergeCell ref="C47:G47"/>
    <mergeCell ref="H47:H48"/>
    <mergeCell ref="A1:H1"/>
    <mergeCell ref="A3:B5"/>
    <mergeCell ref="A45:H45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topLeftCell="A22" workbookViewId="0">
      <selection activeCell="A43" sqref="A43:G43"/>
    </sheetView>
  </sheetViews>
  <sheetFormatPr baseColWidth="10" defaultRowHeight="11.25" x14ac:dyDescent="0.2"/>
  <cols>
    <col min="1" max="1" width="4.83203125" style="2" customWidth="1"/>
    <col min="2" max="2" width="65.83203125" style="2" customWidth="1"/>
    <col min="3" max="8" width="18.33203125" style="2" customWidth="1"/>
    <col min="9" max="16384" width="12" style="2"/>
  </cols>
  <sheetData>
    <row r="1" spans="1:8" ht="50.1" customHeight="1" x14ac:dyDescent="0.2">
      <c r="A1" s="53" t="s">
        <v>166</v>
      </c>
      <c r="B1" s="54"/>
      <c r="C1" s="54"/>
      <c r="D1" s="54"/>
      <c r="E1" s="54"/>
      <c r="F1" s="54"/>
      <c r="G1" s="54"/>
      <c r="H1" s="55"/>
    </row>
    <row r="2" spans="1:8" x14ac:dyDescent="0.2">
      <c r="A2" s="58" t="s">
        <v>54</v>
      </c>
      <c r="B2" s="59"/>
      <c r="C2" s="53" t="s">
        <v>60</v>
      </c>
      <c r="D2" s="54"/>
      <c r="E2" s="54"/>
      <c r="F2" s="54"/>
      <c r="G2" s="55"/>
      <c r="H2" s="56" t="s">
        <v>59</v>
      </c>
    </row>
    <row r="3" spans="1:8" ht="24.95" customHeight="1" x14ac:dyDescent="0.2">
      <c r="A3" s="60"/>
      <c r="B3" s="61"/>
      <c r="C3" s="38" t="s">
        <v>55</v>
      </c>
      <c r="D3" s="38" t="s">
        <v>125</v>
      </c>
      <c r="E3" s="38" t="s">
        <v>56</v>
      </c>
      <c r="F3" s="38" t="s">
        <v>57</v>
      </c>
      <c r="G3" s="38" t="s">
        <v>58</v>
      </c>
      <c r="H3" s="57"/>
    </row>
    <row r="4" spans="1:8" x14ac:dyDescent="0.2">
      <c r="A4" s="62"/>
      <c r="B4" s="63"/>
      <c r="C4" s="39">
        <v>1</v>
      </c>
      <c r="D4" s="39">
        <v>2</v>
      </c>
      <c r="E4" s="39" t="s">
        <v>126</v>
      </c>
      <c r="F4" s="39">
        <v>4</v>
      </c>
      <c r="G4" s="39">
        <v>5</v>
      </c>
      <c r="H4" s="39" t="s">
        <v>127</v>
      </c>
    </row>
    <row r="5" spans="1:8" x14ac:dyDescent="0.2">
      <c r="A5" s="49"/>
      <c r="B5" s="50"/>
      <c r="C5" s="40"/>
      <c r="D5" s="40"/>
      <c r="E5" s="40"/>
      <c r="F5" s="40"/>
      <c r="G5" s="40"/>
      <c r="H5" s="40"/>
    </row>
    <row r="6" spans="1:8" x14ac:dyDescent="0.2">
      <c r="A6" s="46" t="s">
        <v>16</v>
      </c>
      <c r="B6" s="44"/>
      <c r="C6" s="41">
        <f t="shared" ref="C6:H6" si="0">SUM(C7:C14)</f>
        <v>144169813.56</v>
      </c>
      <c r="D6" s="41">
        <f t="shared" si="0"/>
        <v>21884509.330000002</v>
      </c>
      <c r="E6" s="41">
        <f t="shared" si="0"/>
        <v>166054322.88999999</v>
      </c>
      <c r="F6" s="41">
        <f t="shared" si="0"/>
        <v>101136437.46000001</v>
      </c>
      <c r="G6" s="41">
        <f t="shared" si="0"/>
        <v>99436534.670000002</v>
      </c>
      <c r="H6" s="41">
        <f t="shared" si="0"/>
        <v>64917885.43</v>
      </c>
    </row>
    <row r="7" spans="1:8" x14ac:dyDescent="0.2">
      <c r="A7" s="43"/>
      <c r="B7" s="47" t="s">
        <v>42</v>
      </c>
      <c r="C7" s="41">
        <v>10769982.92</v>
      </c>
      <c r="D7" s="41">
        <v>-267879.67999999999</v>
      </c>
      <c r="E7" s="41">
        <f>C7+D7</f>
        <v>10502103.24</v>
      </c>
      <c r="F7" s="41">
        <v>6986809.8399999999</v>
      </c>
      <c r="G7" s="41">
        <v>6903651.4699999997</v>
      </c>
      <c r="H7" s="41">
        <f>E7-F7</f>
        <v>3515293.4000000004</v>
      </c>
    </row>
    <row r="8" spans="1:8" x14ac:dyDescent="0.2">
      <c r="A8" s="43"/>
      <c r="B8" s="47" t="s">
        <v>17</v>
      </c>
      <c r="C8" s="41">
        <v>147441.38</v>
      </c>
      <c r="D8" s="41">
        <v>231045</v>
      </c>
      <c r="E8" s="41">
        <f t="shared" ref="E8:E14" si="1">C8+D8</f>
        <v>378486.38</v>
      </c>
      <c r="F8" s="41">
        <v>237381.25</v>
      </c>
      <c r="G8" s="41">
        <v>235104.97</v>
      </c>
      <c r="H8" s="41">
        <f t="shared" ref="H8:H14" si="2">E8-F8</f>
        <v>141105.13</v>
      </c>
    </row>
    <row r="9" spans="1:8" x14ac:dyDescent="0.2">
      <c r="A9" s="43"/>
      <c r="B9" s="47" t="s">
        <v>43</v>
      </c>
      <c r="C9" s="41">
        <v>23476094.149999999</v>
      </c>
      <c r="D9" s="41">
        <v>5675716.5099999998</v>
      </c>
      <c r="E9" s="41">
        <f t="shared" si="1"/>
        <v>29151810.659999996</v>
      </c>
      <c r="F9" s="41">
        <v>13678295.66</v>
      </c>
      <c r="G9" s="41">
        <v>13293952.16</v>
      </c>
      <c r="H9" s="41">
        <f t="shared" si="2"/>
        <v>15473514.999999996</v>
      </c>
    </row>
    <row r="10" spans="1:8" x14ac:dyDescent="0.2">
      <c r="A10" s="43"/>
      <c r="B10" s="47" t="s">
        <v>3</v>
      </c>
      <c r="C10" s="41">
        <v>0</v>
      </c>
      <c r="D10" s="41">
        <v>0</v>
      </c>
      <c r="E10" s="41">
        <f t="shared" si="1"/>
        <v>0</v>
      </c>
      <c r="F10" s="41">
        <v>0</v>
      </c>
      <c r="G10" s="41">
        <v>0</v>
      </c>
      <c r="H10" s="41">
        <f t="shared" si="2"/>
        <v>0</v>
      </c>
    </row>
    <row r="11" spans="1:8" x14ac:dyDescent="0.2">
      <c r="A11" s="43"/>
      <c r="B11" s="47" t="s">
        <v>23</v>
      </c>
      <c r="C11" s="41">
        <v>32838127.510000002</v>
      </c>
      <c r="D11" s="41">
        <v>2584215.34</v>
      </c>
      <c r="E11" s="41">
        <f t="shared" si="1"/>
        <v>35422342.850000001</v>
      </c>
      <c r="F11" s="41">
        <v>26604714.030000001</v>
      </c>
      <c r="G11" s="41">
        <v>26472344.399999999</v>
      </c>
      <c r="H11" s="41">
        <f t="shared" si="2"/>
        <v>8817628.8200000003</v>
      </c>
    </row>
    <row r="12" spans="1:8" x14ac:dyDescent="0.2">
      <c r="A12" s="43"/>
      <c r="B12" s="47" t="s">
        <v>18</v>
      </c>
      <c r="C12" s="41">
        <v>0</v>
      </c>
      <c r="D12" s="41">
        <v>0</v>
      </c>
      <c r="E12" s="41">
        <f t="shared" si="1"/>
        <v>0</v>
      </c>
      <c r="F12" s="41">
        <v>0</v>
      </c>
      <c r="G12" s="41">
        <v>0</v>
      </c>
      <c r="H12" s="41">
        <f t="shared" si="2"/>
        <v>0</v>
      </c>
    </row>
    <row r="13" spans="1:8" x14ac:dyDescent="0.2">
      <c r="A13" s="43"/>
      <c r="B13" s="47" t="s">
        <v>44</v>
      </c>
      <c r="C13" s="41">
        <v>76229092.040000007</v>
      </c>
      <c r="D13" s="41">
        <v>13561222.18</v>
      </c>
      <c r="E13" s="41">
        <f t="shared" si="1"/>
        <v>89790314.219999999</v>
      </c>
      <c r="F13" s="41">
        <v>53172035.18</v>
      </c>
      <c r="G13" s="41">
        <v>52074280.170000002</v>
      </c>
      <c r="H13" s="41">
        <f t="shared" si="2"/>
        <v>36618279.039999999</v>
      </c>
    </row>
    <row r="14" spans="1:8" x14ac:dyDescent="0.2">
      <c r="A14" s="43"/>
      <c r="B14" s="47" t="s">
        <v>19</v>
      </c>
      <c r="C14" s="41">
        <v>709075.56</v>
      </c>
      <c r="D14" s="41">
        <v>100189.98</v>
      </c>
      <c r="E14" s="41">
        <f t="shared" si="1"/>
        <v>809265.54</v>
      </c>
      <c r="F14" s="41">
        <v>457201.5</v>
      </c>
      <c r="G14" s="41">
        <v>457201.5</v>
      </c>
      <c r="H14" s="41">
        <f t="shared" si="2"/>
        <v>352064.04000000004</v>
      </c>
    </row>
    <row r="15" spans="1:8" x14ac:dyDescent="0.2">
      <c r="A15" s="45"/>
      <c r="B15" s="47"/>
      <c r="C15" s="41"/>
      <c r="D15" s="41"/>
      <c r="E15" s="41"/>
      <c r="F15" s="41"/>
      <c r="G15" s="41"/>
      <c r="H15" s="41"/>
    </row>
    <row r="16" spans="1:8" x14ac:dyDescent="0.2">
      <c r="A16" s="46" t="s">
        <v>20</v>
      </c>
      <c r="B16" s="48"/>
      <c r="C16" s="41">
        <f t="shared" ref="C16:H16" si="3">SUM(C17:C23)</f>
        <v>251009606.41999999</v>
      </c>
      <c r="D16" s="41">
        <f t="shared" si="3"/>
        <v>189533468.30999994</v>
      </c>
      <c r="E16" s="41">
        <f t="shared" si="3"/>
        <v>440543074.72999996</v>
      </c>
      <c r="F16" s="41">
        <f t="shared" si="3"/>
        <v>132170552.76000001</v>
      </c>
      <c r="G16" s="41">
        <f t="shared" si="3"/>
        <v>130472490.71000001</v>
      </c>
      <c r="H16" s="41">
        <f t="shared" si="3"/>
        <v>308372521.96999997</v>
      </c>
    </row>
    <row r="17" spans="1:8" x14ac:dyDescent="0.2">
      <c r="A17" s="43"/>
      <c r="B17" s="47" t="s">
        <v>45</v>
      </c>
      <c r="C17" s="41">
        <v>23598330.98</v>
      </c>
      <c r="D17" s="41">
        <v>8292835.4000000004</v>
      </c>
      <c r="E17" s="41">
        <f>C17+D17</f>
        <v>31891166.380000003</v>
      </c>
      <c r="F17" s="41">
        <v>16271957.4</v>
      </c>
      <c r="G17" s="41">
        <v>16082838.33</v>
      </c>
      <c r="H17" s="41">
        <f t="shared" ref="H17:H23" si="4">E17-F17</f>
        <v>15619208.980000002</v>
      </c>
    </row>
    <row r="18" spans="1:8" x14ac:dyDescent="0.2">
      <c r="A18" s="43"/>
      <c r="B18" s="47" t="s">
        <v>28</v>
      </c>
      <c r="C18" s="41">
        <v>60411622.869999997</v>
      </c>
      <c r="D18" s="41">
        <v>307741101.70999998</v>
      </c>
      <c r="E18" s="41">
        <f t="shared" ref="E18:E23" si="5">C18+D18</f>
        <v>368152724.57999998</v>
      </c>
      <c r="F18" s="41">
        <v>89151681.489999995</v>
      </c>
      <c r="G18" s="41">
        <v>88067138.680000007</v>
      </c>
      <c r="H18" s="41">
        <f t="shared" si="4"/>
        <v>279001043.08999997</v>
      </c>
    </row>
    <row r="19" spans="1:8" x14ac:dyDescent="0.2">
      <c r="A19" s="43"/>
      <c r="B19" s="47" t="s">
        <v>21</v>
      </c>
      <c r="C19" s="41">
        <v>0</v>
      </c>
      <c r="D19" s="41">
        <v>0</v>
      </c>
      <c r="E19" s="41">
        <f t="shared" si="5"/>
        <v>0</v>
      </c>
      <c r="F19" s="41">
        <v>0</v>
      </c>
      <c r="G19" s="41">
        <v>0</v>
      </c>
      <c r="H19" s="41">
        <f t="shared" si="4"/>
        <v>0</v>
      </c>
    </row>
    <row r="20" spans="1:8" x14ac:dyDescent="0.2">
      <c r="A20" s="43"/>
      <c r="B20" s="47" t="s">
        <v>46</v>
      </c>
      <c r="C20" s="41">
        <v>6894191.3099999996</v>
      </c>
      <c r="D20" s="41">
        <v>2415059.59</v>
      </c>
      <c r="E20" s="41">
        <f t="shared" si="5"/>
        <v>9309250.8999999985</v>
      </c>
      <c r="F20" s="41">
        <v>7208610.0599999996</v>
      </c>
      <c r="G20" s="41">
        <v>7116368.9199999999</v>
      </c>
      <c r="H20" s="41">
        <f t="shared" si="4"/>
        <v>2100640.8399999989</v>
      </c>
    </row>
    <row r="21" spans="1:8" x14ac:dyDescent="0.2">
      <c r="A21" s="43"/>
      <c r="B21" s="47" t="s">
        <v>47</v>
      </c>
      <c r="C21" s="41">
        <v>1750000</v>
      </c>
      <c r="D21" s="41">
        <v>0</v>
      </c>
      <c r="E21" s="41">
        <f t="shared" si="5"/>
        <v>1750000</v>
      </c>
      <c r="F21" s="41">
        <v>1067880</v>
      </c>
      <c r="G21" s="41">
        <v>1067880</v>
      </c>
      <c r="H21" s="41">
        <f t="shared" si="4"/>
        <v>682120</v>
      </c>
    </row>
    <row r="22" spans="1:8" x14ac:dyDescent="0.2">
      <c r="A22" s="43"/>
      <c r="B22" s="47" t="s">
        <v>48</v>
      </c>
      <c r="C22" s="41">
        <v>158355461.25999999</v>
      </c>
      <c r="D22" s="41">
        <v>-128915528.39</v>
      </c>
      <c r="E22" s="41">
        <f t="shared" si="5"/>
        <v>29439932.86999999</v>
      </c>
      <c r="F22" s="41">
        <v>18470423.809999999</v>
      </c>
      <c r="G22" s="41">
        <v>18138264.780000001</v>
      </c>
      <c r="H22" s="41">
        <f t="shared" si="4"/>
        <v>10969509.059999991</v>
      </c>
    </row>
    <row r="23" spans="1:8" x14ac:dyDescent="0.2">
      <c r="A23" s="43"/>
      <c r="B23" s="47" t="s">
        <v>4</v>
      </c>
      <c r="C23" s="41">
        <v>0</v>
      </c>
      <c r="D23" s="41">
        <v>0</v>
      </c>
      <c r="E23" s="41">
        <f t="shared" si="5"/>
        <v>0</v>
      </c>
      <c r="F23" s="41">
        <v>0</v>
      </c>
      <c r="G23" s="41">
        <v>0</v>
      </c>
      <c r="H23" s="41">
        <f t="shared" si="4"/>
        <v>0</v>
      </c>
    </row>
    <row r="24" spans="1:8" x14ac:dyDescent="0.2">
      <c r="A24" s="45"/>
      <c r="B24" s="47"/>
      <c r="C24" s="41"/>
      <c r="D24" s="41"/>
      <c r="E24" s="41"/>
      <c r="F24" s="41"/>
      <c r="G24" s="41"/>
      <c r="H24" s="41"/>
    </row>
    <row r="25" spans="1:8" x14ac:dyDescent="0.2">
      <c r="A25" s="46" t="s">
        <v>49</v>
      </c>
      <c r="B25" s="48"/>
      <c r="C25" s="41">
        <f t="shared" ref="C25:H25" si="6">SUM(C26:C34)</f>
        <v>8182094.96</v>
      </c>
      <c r="D25" s="41">
        <f t="shared" si="6"/>
        <v>521169.16000000003</v>
      </c>
      <c r="E25" s="41">
        <f t="shared" si="6"/>
        <v>8703264.1199999992</v>
      </c>
      <c r="F25" s="41">
        <f t="shared" si="6"/>
        <v>4560881.24</v>
      </c>
      <c r="G25" s="41">
        <f t="shared" si="6"/>
        <v>4359555.59</v>
      </c>
      <c r="H25" s="41">
        <f t="shared" si="6"/>
        <v>4142382.88</v>
      </c>
    </row>
    <row r="26" spans="1:8" x14ac:dyDescent="0.2">
      <c r="A26" s="43"/>
      <c r="B26" s="47" t="s">
        <v>29</v>
      </c>
      <c r="C26" s="41">
        <v>8182094.96</v>
      </c>
      <c r="D26" s="41">
        <v>-465011.86</v>
      </c>
      <c r="E26" s="41">
        <f>C26+D26</f>
        <v>7717083.0999999996</v>
      </c>
      <c r="F26" s="41">
        <v>3659250.86</v>
      </c>
      <c r="G26" s="41">
        <v>3507925.21</v>
      </c>
      <c r="H26" s="41">
        <f t="shared" ref="H26:H34" si="7">E26-F26</f>
        <v>4057832.2399999998</v>
      </c>
    </row>
    <row r="27" spans="1:8" x14ac:dyDescent="0.2">
      <c r="A27" s="43"/>
      <c r="B27" s="47" t="s">
        <v>24</v>
      </c>
      <c r="C27" s="41">
        <v>0</v>
      </c>
      <c r="D27" s="41">
        <v>0</v>
      </c>
      <c r="E27" s="41">
        <f t="shared" ref="E27:E34" si="8">C27+D27</f>
        <v>0</v>
      </c>
      <c r="F27" s="41">
        <v>0</v>
      </c>
      <c r="G27" s="41">
        <v>0</v>
      </c>
      <c r="H27" s="41">
        <f t="shared" si="7"/>
        <v>0</v>
      </c>
    </row>
    <row r="28" spans="1:8" x14ac:dyDescent="0.2">
      <c r="A28" s="43"/>
      <c r="B28" s="47" t="s">
        <v>30</v>
      </c>
      <c r="C28" s="41">
        <v>0</v>
      </c>
      <c r="D28" s="41">
        <v>0</v>
      </c>
      <c r="E28" s="41">
        <f t="shared" si="8"/>
        <v>0</v>
      </c>
      <c r="F28" s="41">
        <v>0</v>
      </c>
      <c r="G28" s="41">
        <v>0</v>
      </c>
      <c r="H28" s="41">
        <f t="shared" si="7"/>
        <v>0</v>
      </c>
    </row>
    <row r="29" spans="1:8" x14ac:dyDescent="0.2">
      <c r="A29" s="43"/>
      <c r="B29" s="47" t="s">
        <v>50</v>
      </c>
      <c r="C29" s="41">
        <v>0</v>
      </c>
      <c r="D29" s="41">
        <v>0</v>
      </c>
      <c r="E29" s="41">
        <f t="shared" si="8"/>
        <v>0</v>
      </c>
      <c r="F29" s="41">
        <v>0</v>
      </c>
      <c r="G29" s="41">
        <v>0</v>
      </c>
      <c r="H29" s="41">
        <f t="shared" si="7"/>
        <v>0</v>
      </c>
    </row>
    <row r="30" spans="1:8" x14ac:dyDescent="0.2">
      <c r="A30" s="43"/>
      <c r="B30" s="47" t="s">
        <v>22</v>
      </c>
      <c r="C30" s="41">
        <v>0</v>
      </c>
      <c r="D30" s="41">
        <v>0</v>
      </c>
      <c r="E30" s="41">
        <f t="shared" si="8"/>
        <v>0</v>
      </c>
      <c r="F30" s="41">
        <v>0</v>
      </c>
      <c r="G30" s="41">
        <v>0</v>
      </c>
      <c r="H30" s="41">
        <f t="shared" si="7"/>
        <v>0</v>
      </c>
    </row>
    <row r="31" spans="1:8" x14ac:dyDescent="0.2">
      <c r="A31" s="43"/>
      <c r="B31" s="47" t="s">
        <v>5</v>
      </c>
      <c r="C31" s="41">
        <v>0</v>
      </c>
      <c r="D31" s="41">
        <v>0</v>
      </c>
      <c r="E31" s="41">
        <f t="shared" si="8"/>
        <v>0</v>
      </c>
      <c r="F31" s="41">
        <v>0</v>
      </c>
      <c r="G31" s="41">
        <v>0</v>
      </c>
      <c r="H31" s="41">
        <f t="shared" si="7"/>
        <v>0</v>
      </c>
    </row>
    <row r="32" spans="1:8" x14ac:dyDescent="0.2">
      <c r="A32" s="43"/>
      <c r="B32" s="47" t="s">
        <v>6</v>
      </c>
      <c r="C32" s="41">
        <v>0</v>
      </c>
      <c r="D32" s="41">
        <v>986181.02</v>
      </c>
      <c r="E32" s="41">
        <f t="shared" si="8"/>
        <v>986181.02</v>
      </c>
      <c r="F32" s="41">
        <v>901630.38</v>
      </c>
      <c r="G32" s="41">
        <v>851630.38</v>
      </c>
      <c r="H32" s="41">
        <f t="shared" si="7"/>
        <v>84550.640000000014</v>
      </c>
    </row>
    <row r="33" spans="1:8" x14ac:dyDescent="0.2">
      <c r="A33" s="43"/>
      <c r="B33" s="47" t="s">
        <v>51</v>
      </c>
      <c r="C33" s="41">
        <v>0</v>
      </c>
      <c r="D33" s="41">
        <v>0</v>
      </c>
      <c r="E33" s="41">
        <f t="shared" si="8"/>
        <v>0</v>
      </c>
      <c r="F33" s="41">
        <v>0</v>
      </c>
      <c r="G33" s="41">
        <v>0</v>
      </c>
      <c r="H33" s="41">
        <f t="shared" si="7"/>
        <v>0</v>
      </c>
    </row>
    <row r="34" spans="1:8" x14ac:dyDescent="0.2">
      <c r="A34" s="43"/>
      <c r="B34" s="47" t="s">
        <v>31</v>
      </c>
      <c r="C34" s="41">
        <v>0</v>
      </c>
      <c r="D34" s="41">
        <v>0</v>
      </c>
      <c r="E34" s="41">
        <f t="shared" si="8"/>
        <v>0</v>
      </c>
      <c r="F34" s="41">
        <v>0</v>
      </c>
      <c r="G34" s="41">
        <v>0</v>
      </c>
      <c r="H34" s="41">
        <f t="shared" si="7"/>
        <v>0</v>
      </c>
    </row>
    <row r="35" spans="1:8" x14ac:dyDescent="0.2">
      <c r="A35" s="45"/>
      <c r="B35" s="47"/>
      <c r="C35" s="41"/>
      <c r="D35" s="41"/>
      <c r="E35" s="41"/>
      <c r="F35" s="41"/>
      <c r="G35" s="41"/>
      <c r="H35" s="41"/>
    </row>
    <row r="36" spans="1:8" x14ac:dyDescent="0.2">
      <c r="A36" s="46" t="s">
        <v>32</v>
      </c>
      <c r="B36" s="48"/>
      <c r="C36" s="41">
        <f t="shared" ref="C36:H36" si="9">SUM(C37:C40)</f>
        <v>23039882.100000001</v>
      </c>
      <c r="D36" s="41">
        <f t="shared" si="9"/>
        <v>3048295</v>
      </c>
      <c r="E36" s="41">
        <f t="shared" si="9"/>
        <v>26088177.100000001</v>
      </c>
      <c r="F36" s="41">
        <f t="shared" si="9"/>
        <v>16859382.649999999</v>
      </c>
      <c r="G36" s="41">
        <f t="shared" si="9"/>
        <v>16859382.649999999</v>
      </c>
      <c r="H36" s="41">
        <f t="shared" si="9"/>
        <v>9228794.450000003</v>
      </c>
    </row>
    <row r="37" spans="1:8" x14ac:dyDescent="0.2">
      <c r="A37" s="43"/>
      <c r="B37" s="47" t="s">
        <v>52</v>
      </c>
      <c r="C37" s="41">
        <v>0</v>
      </c>
      <c r="D37" s="41">
        <v>0</v>
      </c>
      <c r="E37" s="41">
        <f>C37+D37</f>
        <v>0</v>
      </c>
      <c r="F37" s="41">
        <v>0</v>
      </c>
      <c r="G37" s="41">
        <v>0</v>
      </c>
      <c r="H37" s="41">
        <f t="shared" ref="H37:H40" si="10">E37-F37</f>
        <v>0</v>
      </c>
    </row>
    <row r="38" spans="1:8" ht="22.5" x14ac:dyDescent="0.2">
      <c r="A38" s="43"/>
      <c r="B38" s="47" t="s">
        <v>25</v>
      </c>
      <c r="C38" s="41">
        <v>23039882.100000001</v>
      </c>
      <c r="D38" s="41">
        <v>3048295</v>
      </c>
      <c r="E38" s="41">
        <f t="shared" ref="E38:E40" si="11">C38+D38</f>
        <v>26088177.100000001</v>
      </c>
      <c r="F38" s="41">
        <v>16859382.649999999</v>
      </c>
      <c r="G38" s="41">
        <v>16859382.649999999</v>
      </c>
      <c r="H38" s="41">
        <f t="shared" si="10"/>
        <v>9228794.450000003</v>
      </c>
    </row>
    <row r="39" spans="1:8" x14ac:dyDescent="0.2">
      <c r="A39" s="43"/>
      <c r="B39" s="47" t="s">
        <v>33</v>
      </c>
      <c r="C39" s="41">
        <v>0</v>
      </c>
      <c r="D39" s="41">
        <v>0</v>
      </c>
      <c r="E39" s="41">
        <f t="shared" si="11"/>
        <v>0</v>
      </c>
      <c r="F39" s="41">
        <v>0</v>
      </c>
      <c r="G39" s="41">
        <v>0</v>
      </c>
      <c r="H39" s="41">
        <f t="shared" si="10"/>
        <v>0</v>
      </c>
    </row>
    <row r="40" spans="1:8" x14ac:dyDescent="0.2">
      <c r="A40" s="43"/>
      <c r="B40" s="47" t="s">
        <v>7</v>
      </c>
      <c r="C40" s="41">
        <v>0</v>
      </c>
      <c r="D40" s="41">
        <v>0</v>
      </c>
      <c r="E40" s="41">
        <f t="shared" si="11"/>
        <v>0</v>
      </c>
      <c r="F40" s="41">
        <v>0</v>
      </c>
      <c r="G40" s="41">
        <v>0</v>
      </c>
      <c r="H40" s="41">
        <f t="shared" si="10"/>
        <v>0</v>
      </c>
    </row>
    <row r="41" spans="1:8" x14ac:dyDescent="0.2">
      <c r="A41" s="45"/>
      <c r="B41" s="47"/>
      <c r="C41" s="41"/>
      <c r="D41" s="41"/>
      <c r="E41" s="41"/>
      <c r="F41" s="41"/>
      <c r="G41" s="41"/>
      <c r="H41" s="41"/>
    </row>
    <row r="42" spans="1:8" x14ac:dyDescent="0.2">
      <c r="A42" s="51"/>
      <c r="B42" s="52" t="s">
        <v>53</v>
      </c>
      <c r="C42" s="42">
        <f t="shared" ref="C42:H42" si="12">SUM(C36+C25+C16+C6)</f>
        <v>426401397.04000002</v>
      </c>
      <c r="D42" s="42">
        <f t="shared" si="12"/>
        <v>214987441.79999995</v>
      </c>
      <c r="E42" s="42">
        <f t="shared" si="12"/>
        <v>641388838.83999991</v>
      </c>
      <c r="F42" s="42">
        <f t="shared" si="12"/>
        <v>254727254.11000001</v>
      </c>
      <c r="G42" s="42">
        <f t="shared" si="12"/>
        <v>251127963.62</v>
      </c>
      <c r="H42" s="42">
        <f t="shared" si="12"/>
        <v>386661584.72999996</v>
      </c>
    </row>
    <row r="43" spans="1:8" x14ac:dyDescent="0.2">
      <c r="A43" s="3" t="s">
        <v>167</v>
      </c>
      <c r="B43" s="3"/>
      <c r="C43" s="3"/>
      <c r="D43" s="3"/>
      <c r="E43" s="3"/>
      <c r="F43" s="3"/>
      <c r="G43" s="3"/>
      <c r="H43" s="3"/>
    </row>
    <row r="44" spans="1:8" x14ac:dyDescent="0.2">
      <c r="A44" s="3"/>
      <c r="B44" s="3"/>
      <c r="C44" s="3"/>
      <c r="D44" s="3"/>
      <c r="E44" s="3"/>
      <c r="F44" s="3"/>
      <c r="G44" s="3"/>
      <c r="H44" s="3"/>
    </row>
    <row r="45" spans="1:8" x14ac:dyDescent="0.2">
      <c r="A45" s="3"/>
      <c r="B45" s="3"/>
      <c r="C45" s="3"/>
      <c r="D45" s="3"/>
      <c r="E45" s="3"/>
      <c r="F45" s="3"/>
      <c r="G45" s="3"/>
      <c r="H45" s="3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C.P EVITA</cp:lastModifiedBy>
  <cp:lastPrinted>2018-03-08T21:21:25Z</cp:lastPrinted>
  <dcterms:created xsi:type="dcterms:W3CDTF">2014-02-10T03:37:14Z</dcterms:created>
  <dcterms:modified xsi:type="dcterms:W3CDTF">2019-10-23T17:23:40Z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