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31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24519"/>
</workbook>
</file>

<file path=xl/calcChain.xml><?xml version="1.0" encoding="utf-8"?>
<calcChain xmlns="http://schemas.openxmlformats.org/spreadsheetml/2006/main">
  <c r="E40" i="5"/>
  <c r="H40" s="1"/>
  <c r="E39"/>
  <c r="H39" s="1"/>
  <c r="E38"/>
  <c r="H38" s="1"/>
  <c r="E37"/>
  <c r="H37" s="1"/>
  <c r="H36" s="1"/>
  <c r="G36"/>
  <c r="G42" s="1"/>
  <c r="F36"/>
  <c r="F42" s="1"/>
  <c r="E36"/>
  <c r="E42" s="1"/>
  <c r="D36"/>
  <c r="D42" s="1"/>
  <c r="C36"/>
  <c r="C42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H25" s="1"/>
  <c r="G25"/>
  <c r="F25"/>
  <c r="E25"/>
  <c r="D25"/>
  <c r="C25"/>
  <c r="E23"/>
  <c r="H23" s="1"/>
  <c r="E22"/>
  <c r="H22" s="1"/>
  <c r="E21"/>
  <c r="H21" s="1"/>
  <c r="E20"/>
  <c r="H20" s="1"/>
  <c r="E19"/>
  <c r="H19" s="1"/>
  <c r="E18"/>
  <c r="H18" s="1"/>
  <c r="E17"/>
  <c r="H17" s="1"/>
  <c r="H16" s="1"/>
  <c r="G16"/>
  <c r="F16"/>
  <c r="E16"/>
  <c r="D16"/>
  <c r="C16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G6"/>
  <c r="F6"/>
  <c r="E6"/>
  <c r="D6"/>
  <c r="C6"/>
  <c r="H43" i="4"/>
  <c r="G43"/>
  <c r="F43"/>
  <c r="E43"/>
  <c r="D43"/>
  <c r="C43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G79"/>
  <c r="F79"/>
  <c r="D79"/>
  <c r="C79"/>
  <c r="E77"/>
  <c r="H77" s="1"/>
  <c r="E75"/>
  <c r="H75" s="1"/>
  <c r="E73"/>
  <c r="H73" s="1"/>
  <c r="E71"/>
  <c r="H71" s="1"/>
  <c r="E69"/>
  <c r="H69" s="1"/>
  <c r="E67"/>
  <c r="H67" s="1"/>
  <c r="E65"/>
  <c r="H65" s="1"/>
  <c r="G57"/>
  <c r="F57"/>
  <c r="D57"/>
  <c r="C57"/>
  <c r="E55"/>
  <c r="H55" s="1"/>
  <c r="E54"/>
  <c r="H54" s="1"/>
  <c r="E53"/>
  <c r="H53" s="1"/>
  <c r="E52"/>
  <c r="H52" s="1"/>
  <c r="G16" i="8"/>
  <c r="F16"/>
  <c r="D16"/>
  <c r="C16"/>
  <c r="E14"/>
  <c r="H14" s="1"/>
  <c r="E12"/>
  <c r="H12" s="1"/>
  <c r="E10"/>
  <c r="H10" s="1"/>
  <c r="E8"/>
  <c r="H8" s="1"/>
  <c r="E6"/>
  <c r="H6" s="1"/>
  <c r="E76" i="6"/>
  <c r="H76" s="1"/>
  <c r="E75"/>
  <c r="H75" s="1"/>
  <c r="E74"/>
  <c r="H74" s="1"/>
  <c r="E73"/>
  <c r="H73" s="1"/>
  <c r="E72"/>
  <c r="H72" s="1"/>
  <c r="E71"/>
  <c r="H71" s="1"/>
  <c r="E70"/>
  <c r="H70" s="1"/>
  <c r="G69"/>
  <c r="F69"/>
  <c r="D69"/>
  <c r="C69"/>
  <c r="E69" s="1"/>
  <c r="H69" s="1"/>
  <c r="E68"/>
  <c r="H68" s="1"/>
  <c r="E67"/>
  <c r="H67" s="1"/>
  <c r="E66"/>
  <c r="H66" s="1"/>
  <c r="G65"/>
  <c r="F65"/>
  <c r="D65"/>
  <c r="C65"/>
  <c r="E65" s="1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G57"/>
  <c r="F57"/>
  <c r="D57"/>
  <c r="C57"/>
  <c r="E57" s="1"/>
  <c r="H57" s="1"/>
  <c r="E56"/>
  <c r="H56" s="1"/>
  <c r="E55"/>
  <c r="H55" s="1"/>
  <c r="E54"/>
  <c r="H54" s="1"/>
  <c r="G53"/>
  <c r="F53"/>
  <c r="D53"/>
  <c r="C53"/>
  <c r="E53" s="1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G43"/>
  <c r="F43"/>
  <c r="D43"/>
  <c r="C43"/>
  <c r="E43" s="1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G33"/>
  <c r="F33"/>
  <c r="D33"/>
  <c r="C33"/>
  <c r="E33" s="1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G23"/>
  <c r="F23"/>
  <c r="D23"/>
  <c r="C23"/>
  <c r="E23" s="1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G13"/>
  <c r="F13"/>
  <c r="D13"/>
  <c r="C13"/>
  <c r="E13" s="1"/>
  <c r="H13" s="1"/>
  <c r="E12"/>
  <c r="H12" s="1"/>
  <c r="E11"/>
  <c r="H11" s="1"/>
  <c r="E10"/>
  <c r="H10" s="1"/>
  <c r="E9"/>
  <c r="H9" s="1"/>
  <c r="E8"/>
  <c r="H8" s="1"/>
  <c r="E7"/>
  <c r="H7" s="1"/>
  <c r="E6"/>
  <c r="H6" s="1"/>
  <c r="G5"/>
  <c r="G77" s="1"/>
  <c r="F5"/>
  <c r="F77" s="1"/>
  <c r="D5"/>
  <c r="D77" s="1"/>
  <c r="C5"/>
  <c r="C77" s="1"/>
  <c r="H6" i="5" l="1"/>
  <c r="H42" s="1"/>
  <c r="H57" i="4"/>
  <c r="H79"/>
  <c r="E79"/>
  <c r="E57"/>
  <c r="H16" i="8"/>
  <c r="E16"/>
  <c r="E5" i="6"/>
  <c r="H5" l="1"/>
  <c r="H77" s="1"/>
  <c r="E77"/>
</calcChain>
</file>

<file path=xl/sharedStrings.xml><?xml version="1.0" encoding="utf-8"?>
<sst xmlns="http://schemas.openxmlformats.org/spreadsheetml/2006/main" count="227" uniqueCount="169">
  <si>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</si>
  <si>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</si>
  <si>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</si>
  <si>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</si>
  <si>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</si>
  <si>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</si>
  <si>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</si>
  <si>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</si>
  <si>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</si>
  <si>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</si>
  <si>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</si>
  <si>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</si>
  <si>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</si>
  <si>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</si>
  <si>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</si>
  <si>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</si>
  <si>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</si>
  <si>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</si>
  <si>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</si>
  <si>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</si>
  <si>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</si>
  <si>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</si>
  <si>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</si>
  <si>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</si>
  <si>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</si>
  <si>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</si>
  <si>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</si>
  <si>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</si>
  <si>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</si>
  <si>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</si>
  <si>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</si>
  <si>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</si>
  <si>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</si>
  <si>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</si>
  <si>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</si>
  <si>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</si>
  <si>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</si>
  <si>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</si>
  <si>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</si>
  <si>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</si>
  <si>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</si>
  <si>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</si>
  <si>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</si>
  <si>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</si>
  <si>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</si>
  <si>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</si>
  <si>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</si>
  <si>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</si>
  <si>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</si>
  <si>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</si>
  <si>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</si>
  <si>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</si>
  <si>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</si>
  <si>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</si>
  <si>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</si>
  <si>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</si>
  <si>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</si>
  <si>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</si>
  <si>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</si>
  <si>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</si>
  <si>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</si>
  <si>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</si>
  <si>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</si>
  <si>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</si>
  <si>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</si>
  <si>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</si>
  <si>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</si>
  <si>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</si>
  <si>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</si>
  <si>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</si>
  <si>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</si>
  <si>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</si>
  <si>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</si>
  <si>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</si>
  <si>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</si>
  <si>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</si>
  <si>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</si>
  <si>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</si>
  <si>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</si>
  <si>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</si>
  <si>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</si>
  <si>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</si>
  <si>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</si>
  <si>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</si>
  <si>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</si>
  <si>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</si>
  <si>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</si>
  <si>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</si>
  <si>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</si>
  <si>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</si>
  <si>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</si>
  <si>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</si>
  <si>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</si>
  <si>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</si>
  <si>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</si>
  <si>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</si>
  <si>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</si>
  <si>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</si>
  <si>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</si>
  <si>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</si>
  <si>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</si>
  <si>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</si>
  <si>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</si>
  <si>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</si>
  <si>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</si>
  <si>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</si>
  <si>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</si>
  <si>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</si>
  <si>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</si>
  <si>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</si>
  <si>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</si>
  <si>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</si>
  <si>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</si>
  <si>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</si>
  <si>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</si>
  <si>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</si>
  <si>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</si>
  <si>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</si>
  <si>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</si>
  <si>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</si>
  <si>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</si>
  <si>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</si>
  <si>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</si>
  <si>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</si>
  <si>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</si>
  <si>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</si>
  <si>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</si>
  <si>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</si>
  <si>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DOLORES HIDALGO CIN
Estado Analítico del Ejercicio del Presupuesto de Egresos
Clasificación por Objeto del Gasto (Capítulo y Concepto)
Del 1 de enero al 31 de marzo del 2021</t>
  </si>
  <si>
    <t>MUNICIPIO DOLORES HIDALGO CIN
Estado Analítico del Ejercicio del Presupuesto de Egresos
Clasificación Económica (por Tipo de Gasto)
Del 1 de enero al 31 de marzo del 2021</t>
  </si>
  <si>
    <t>MUNICIPIO DOLORES HIDALGO CIN
Estado Analítico del Ejercicio del Presupuesto de Egresos
Clasificación Administrativa
Del 1 de enero al 31 de marzo del 2021</t>
  </si>
  <si>
    <t>MUNICIPIO DOLORES HIDALGO CIN
Estado Analítico del Ejercicio del Presupuesto de Egresos
Clasificación Funcional (Finalidad y Función)
Del 1 de enero al 31 de marzo del 2021</t>
  </si>
  <si>
    <t>Gobierno (Federal/Estatal/Municipal) de MUNICIPIO DOLORES HIDALGO CIN
Estado Analítico del Ejercicio del Presupuesto de Egresos
Clasificación Administrativa
Del 1 de enero al 31 de marzo del 2021</t>
  </si>
  <si>
    <t>Sector Paraestatal del Gobierno (Federal/Estatal/Municipal) de MUNICIPIO DOLORES HIDALGO CIN
Clasificación Administrativa
Del 1 de enero al 31 de marzo del 2021</t>
  </si>
  <si>
    <t>H. AYUNTAMIENTO</t>
  </si>
  <si>
    <t>SECRETARIA PARTICULA</t>
  </si>
  <si>
    <t>RELACIONES PUBLICAS</t>
  </si>
  <si>
    <t>SECRETARIA MUNICIPAL</t>
  </si>
  <si>
    <t>JURIDICO</t>
  </si>
  <si>
    <t>TESORERIA MUNICIPAL</t>
  </si>
  <si>
    <t>INGRESOS</t>
  </si>
  <si>
    <t>OFICIALIA MAYOR</t>
  </si>
  <si>
    <t>JUZGADO MUNICIPAL</t>
  </si>
  <si>
    <t>CONTRALORIA MUNICIPAL</t>
  </si>
  <si>
    <t>TRANSPARENCIA</t>
  </si>
  <si>
    <t>DESARROLLO INSTITUCIONAL</t>
  </si>
  <si>
    <t>SEGURIDAD PUBLICA</t>
  </si>
  <si>
    <t>TRANSITO Y TRANSPORT</t>
  </si>
  <si>
    <t>PROTECCION CIVIL</t>
  </si>
  <si>
    <t>DESARROLLO SOCIAL Y HUMANO</t>
  </si>
  <si>
    <t>DES RURAL Y AGROALIMENTARIO</t>
  </si>
  <si>
    <t>INFRAESCTRUCTURA Y CONECTIVIDAD</t>
  </si>
  <si>
    <t>DESARROLLO URBANO Y ORD ECO TERRI</t>
  </si>
  <si>
    <t>CONECTIVIDAD</t>
  </si>
  <si>
    <t>DESARROLLO ECONOMICO Y SUSTENTABLE</t>
  </si>
  <si>
    <t>TURISMO PAT HIST CUL</t>
  </si>
  <si>
    <t>INSTANCIA DE LA MUJER</t>
  </si>
  <si>
    <t>PLANEACION</t>
  </si>
  <si>
    <t>EDUCACION</t>
  </si>
  <si>
    <t>CASA DE LA CULTURA</t>
  </si>
  <si>
    <t>SERVICIOS MUNICIPALES</t>
  </si>
  <si>
    <t>RASTRO MUNICIPAL</t>
  </si>
  <si>
    <t>PANTEON MUNICIPAL</t>
  </si>
  <si>
    <t>ALUMBRADO PUBLICO</t>
  </si>
  <si>
    <t>CENTRO ANTIRRABICO</t>
  </si>
  <si>
    <t>PROTEC MEDIO AMBIENT</t>
  </si>
  <si>
    <t>DIF MUNICIPAL</t>
  </si>
  <si>
    <t>COMUDE</t>
  </si>
  <si>
    <t>IMUVI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</si>
</sst>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showGridLines="0" topLeftCell="A61" workbookViewId="0">
      <selection activeCell="B8" sqref="B8"/>
    </sheetView>
  </sheetViews>
  <sheetFormatPr baseColWidth="10" defaultRowHeight="11.25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>
      <c r="A1" s="51" t="s">
        <v>128</v>
      </c>
      <c r="B1" s="52"/>
      <c r="C1" s="52"/>
      <c r="D1" s="52"/>
      <c r="E1" s="52"/>
      <c r="F1" s="52"/>
      <c r="G1" s="52"/>
      <c r="H1" s="53"/>
    </row>
    <row r="2" spans="1:8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>
      <c r="A5" s="44" t="s">
        <v>61</v>
      </c>
      <c r="B5" s="7"/>
      <c r="C5" s="45">
        <f>SUM(C6:C12)</f>
        <v>182065947.53</v>
      </c>
      <c r="D5" s="45">
        <f>SUM(D6:D12)</f>
        <v>0</v>
      </c>
      <c r="E5" s="45">
        <f>C5+D5</f>
        <v>182065947.53</v>
      </c>
      <c r="F5" s="45">
        <f>SUM(F6:F12)</f>
        <v>34522176.270000003</v>
      </c>
      <c r="G5" s="45">
        <f>SUM(G6:G12)</f>
        <v>34522176.270000003</v>
      </c>
      <c r="H5" s="45">
        <f>E5-F5</f>
        <v>147543771.25999999</v>
      </c>
    </row>
    <row r="6" spans="1:8">
      <c r="A6" s="5"/>
      <c r="B6" s="11" t="s">
        <v>70</v>
      </c>
      <c r="C6" s="46">
        <v>110786990</v>
      </c>
      <c r="D6" s="46">
        <v>0</v>
      </c>
      <c r="E6" s="46">
        <f t="shared" ref="E6:E69" si="0">C6+D6</f>
        <v>110786990</v>
      </c>
      <c r="F6" s="46">
        <v>24514367.710000001</v>
      </c>
      <c r="G6" s="46">
        <v>24514367.710000001</v>
      </c>
      <c r="H6" s="46">
        <f t="shared" ref="H6:H69" si="1">E6-F6</f>
        <v>86272622.289999992</v>
      </c>
    </row>
    <row r="7" spans="1:8">
      <c r="A7" s="5"/>
      <c r="B7" s="11" t="s">
        <v>71</v>
      </c>
      <c r="C7" s="46">
        <v>1363051</v>
      </c>
      <c r="D7" s="46">
        <v>0</v>
      </c>
      <c r="E7" s="46">
        <f t="shared" si="0"/>
        <v>1363051</v>
      </c>
      <c r="F7" s="46">
        <v>68850</v>
      </c>
      <c r="G7" s="46">
        <v>68850</v>
      </c>
      <c r="H7" s="46">
        <f t="shared" si="1"/>
        <v>1294201</v>
      </c>
    </row>
    <row r="8" spans="1:8">
      <c r="A8" s="5"/>
      <c r="B8" s="11" t="s">
        <v>72</v>
      </c>
      <c r="C8" s="46">
        <v>19036845.469999999</v>
      </c>
      <c r="D8" s="46">
        <v>0</v>
      </c>
      <c r="E8" s="46">
        <f t="shared" si="0"/>
        <v>19036845.469999999</v>
      </c>
      <c r="F8" s="46">
        <v>964341.47</v>
      </c>
      <c r="G8" s="46">
        <v>964341.47</v>
      </c>
      <c r="H8" s="46">
        <f t="shared" si="1"/>
        <v>18072504</v>
      </c>
    </row>
    <row r="9" spans="1:8">
      <c r="A9" s="5"/>
      <c r="B9" s="11" t="s">
        <v>35</v>
      </c>
      <c r="C9" s="46">
        <v>17836400</v>
      </c>
      <c r="D9" s="46">
        <v>0</v>
      </c>
      <c r="E9" s="46">
        <f t="shared" si="0"/>
        <v>17836400</v>
      </c>
      <c r="F9" s="46">
        <v>2598870.14</v>
      </c>
      <c r="G9" s="46">
        <v>2598870.14</v>
      </c>
      <c r="H9" s="46">
        <f t="shared" si="1"/>
        <v>15237529.859999999</v>
      </c>
    </row>
    <row r="10" spans="1:8">
      <c r="A10" s="5"/>
      <c r="B10" s="11" t="s">
        <v>73</v>
      </c>
      <c r="C10" s="46">
        <v>27457213.079999998</v>
      </c>
      <c r="D10" s="46">
        <v>0</v>
      </c>
      <c r="E10" s="46">
        <f t="shared" si="0"/>
        <v>27457213.079999998</v>
      </c>
      <c r="F10" s="46">
        <v>6375746.9500000002</v>
      </c>
      <c r="G10" s="46">
        <v>6375746.9500000002</v>
      </c>
      <c r="H10" s="46">
        <f t="shared" si="1"/>
        <v>21081466.129999999</v>
      </c>
    </row>
    <row r="11" spans="1:8">
      <c r="A11" s="5"/>
      <c r="B11" s="11" t="s">
        <v>36</v>
      </c>
      <c r="C11" s="46">
        <v>4297947.9800000004</v>
      </c>
      <c r="D11" s="46">
        <v>0</v>
      </c>
      <c r="E11" s="46">
        <f t="shared" si="0"/>
        <v>4297947.9800000004</v>
      </c>
      <c r="F11" s="46">
        <v>0</v>
      </c>
      <c r="G11" s="46">
        <v>0</v>
      </c>
      <c r="H11" s="46">
        <f t="shared" si="1"/>
        <v>4297947.9800000004</v>
      </c>
    </row>
    <row r="12" spans="1:8">
      <c r="A12" s="5"/>
      <c r="B12" s="11" t="s">
        <v>74</v>
      </c>
      <c r="C12" s="46">
        <v>1287500</v>
      </c>
      <c r="D12" s="46">
        <v>0</v>
      </c>
      <c r="E12" s="46">
        <f t="shared" si="0"/>
        <v>1287500</v>
      </c>
      <c r="F12" s="46">
        <v>0</v>
      </c>
      <c r="G12" s="46">
        <v>0</v>
      </c>
      <c r="H12" s="46">
        <f t="shared" si="1"/>
        <v>1287500</v>
      </c>
    </row>
    <row r="13" spans="1:8">
      <c r="A13" s="44" t="s">
        <v>62</v>
      </c>
      <c r="B13" s="7"/>
      <c r="C13" s="46">
        <f>SUM(C14:C22)</f>
        <v>37440343.299999997</v>
      </c>
      <c r="D13" s="46">
        <f>SUM(D14:D22)</f>
        <v>-189860</v>
      </c>
      <c r="E13" s="46">
        <f t="shared" si="0"/>
        <v>37250483.299999997</v>
      </c>
      <c r="F13" s="46">
        <f>SUM(F14:F22)</f>
        <v>7348125.9299999997</v>
      </c>
      <c r="G13" s="46">
        <f>SUM(G14:G22)</f>
        <v>7346989.129999999</v>
      </c>
      <c r="H13" s="46">
        <f t="shared" si="1"/>
        <v>29902357.369999997</v>
      </c>
    </row>
    <row r="14" spans="1:8">
      <c r="A14" s="5"/>
      <c r="B14" s="11" t="s">
        <v>75</v>
      </c>
      <c r="C14" s="46">
        <v>3731076.9</v>
      </c>
      <c r="D14" s="46">
        <v>-111380</v>
      </c>
      <c r="E14" s="46">
        <f t="shared" si="0"/>
        <v>3619696.9</v>
      </c>
      <c r="F14" s="46">
        <v>589420.30000000005</v>
      </c>
      <c r="G14" s="46">
        <v>589420.30000000005</v>
      </c>
      <c r="H14" s="46">
        <f t="shared" si="1"/>
        <v>3030276.5999999996</v>
      </c>
    </row>
    <row r="15" spans="1:8">
      <c r="A15" s="5"/>
      <c r="B15" s="11" t="s">
        <v>76</v>
      </c>
      <c r="C15" s="46">
        <v>25980</v>
      </c>
      <c r="D15" s="46">
        <v>0</v>
      </c>
      <c r="E15" s="46">
        <f t="shared" si="0"/>
        <v>25980</v>
      </c>
      <c r="F15" s="46">
        <v>0</v>
      </c>
      <c r="G15" s="46">
        <v>0</v>
      </c>
      <c r="H15" s="46">
        <f t="shared" si="1"/>
        <v>25980</v>
      </c>
    </row>
    <row r="16" spans="1:8">
      <c r="A16" s="5"/>
      <c r="B16" s="11" t="s">
        <v>77</v>
      </c>
      <c r="C16" s="46">
        <v>0</v>
      </c>
      <c r="D16" s="46">
        <v>0</v>
      </c>
      <c r="E16" s="46">
        <f t="shared" si="0"/>
        <v>0</v>
      </c>
      <c r="F16" s="46">
        <v>0</v>
      </c>
      <c r="G16" s="46">
        <v>0</v>
      </c>
      <c r="H16" s="46">
        <f t="shared" si="1"/>
        <v>0</v>
      </c>
    </row>
    <row r="17" spans="1:8">
      <c r="A17" s="5"/>
      <c r="B17" s="11" t="s">
        <v>78</v>
      </c>
      <c r="C17" s="46">
        <v>3610000</v>
      </c>
      <c r="D17" s="46">
        <v>250000</v>
      </c>
      <c r="E17" s="46">
        <f t="shared" si="0"/>
        <v>3860000</v>
      </c>
      <c r="F17" s="46">
        <v>1894478.78</v>
      </c>
      <c r="G17" s="46">
        <v>1894478.78</v>
      </c>
      <c r="H17" s="46">
        <f t="shared" si="1"/>
        <v>1965521.22</v>
      </c>
    </row>
    <row r="18" spans="1:8">
      <c r="A18" s="5"/>
      <c r="B18" s="11" t="s">
        <v>79</v>
      </c>
      <c r="C18" s="46">
        <v>733400</v>
      </c>
      <c r="D18" s="46">
        <v>0</v>
      </c>
      <c r="E18" s="46">
        <f t="shared" si="0"/>
        <v>733400</v>
      </c>
      <c r="F18" s="46">
        <v>181275.38</v>
      </c>
      <c r="G18" s="46">
        <v>181275.38</v>
      </c>
      <c r="H18" s="46">
        <f t="shared" si="1"/>
        <v>552124.62</v>
      </c>
    </row>
    <row r="19" spans="1:8">
      <c r="A19" s="5"/>
      <c r="B19" s="11" t="s">
        <v>80</v>
      </c>
      <c r="C19" s="46">
        <v>18955491</v>
      </c>
      <c r="D19" s="46">
        <v>-328480</v>
      </c>
      <c r="E19" s="46">
        <f t="shared" si="0"/>
        <v>18627011</v>
      </c>
      <c r="F19" s="46">
        <v>3534522.9</v>
      </c>
      <c r="G19" s="46">
        <v>3534522.9</v>
      </c>
      <c r="H19" s="46">
        <f t="shared" si="1"/>
        <v>15092488.1</v>
      </c>
    </row>
    <row r="20" spans="1:8">
      <c r="A20" s="5"/>
      <c r="B20" s="11" t="s">
        <v>81</v>
      </c>
      <c r="C20" s="46">
        <v>3887008</v>
      </c>
      <c r="D20" s="46">
        <v>0</v>
      </c>
      <c r="E20" s="46">
        <f t="shared" si="0"/>
        <v>3887008</v>
      </c>
      <c r="F20" s="46">
        <v>438</v>
      </c>
      <c r="G20" s="46">
        <v>438</v>
      </c>
      <c r="H20" s="46">
        <f t="shared" si="1"/>
        <v>3886570</v>
      </c>
    </row>
    <row r="21" spans="1:8">
      <c r="A21" s="5"/>
      <c r="B21" s="11" t="s">
        <v>82</v>
      </c>
      <c r="C21" s="46">
        <v>1018585</v>
      </c>
      <c r="D21" s="46">
        <v>0</v>
      </c>
      <c r="E21" s="46">
        <f t="shared" si="0"/>
        <v>1018585</v>
      </c>
      <c r="F21" s="46">
        <v>34438.04</v>
      </c>
      <c r="G21" s="46">
        <v>34438.04</v>
      </c>
      <c r="H21" s="46">
        <f t="shared" si="1"/>
        <v>984146.96</v>
      </c>
    </row>
    <row r="22" spans="1:8">
      <c r="A22" s="5"/>
      <c r="B22" s="11" t="s">
        <v>83</v>
      </c>
      <c r="C22" s="46">
        <v>5478802.4000000004</v>
      </c>
      <c r="D22" s="46">
        <v>0</v>
      </c>
      <c r="E22" s="46">
        <f t="shared" si="0"/>
        <v>5478802.4000000004</v>
      </c>
      <c r="F22" s="46">
        <v>1113552.53</v>
      </c>
      <c r="G22" s="46">
        <v>1112415.73</v>
      </c>
      <c r="H22" s="46">
        <f t="shared" si="1"/>
        <v>4365249.87</v>
      </c>
    </row>
    <row r="23" spans="1:8">
      <c r="A23" s="44" t="s">
        <v>63</v>
      </c>
      <c r="B23" s="7"/>
      <c r="C23" s="46">
        <f>SUM(C24:C32)</f>
        <v>51507738.740000002</v>
      </c>
      <c r="D23" s="46">
        <f>SUM(D24:D32)</f>
        <v>855560</v>
      </c>
      <c r="E23" s="46">
        <f t="shared" si="0"/>
        <v>52363298.740000002</v>
      </c>
      <c r="F23" s="46">
        <f>SUM(F24:F32)</f>
        <v>10551178.049999999</v>
      </c>
      <c r="G23" s="46">
        <f>SUM(G24:G32)</f>
        <v>10549913.65</v>
      </c>
      <c r="H23" s="46">
        <f t="shared" si="1"/>
        <v>41812120.690000005</v>
      </c>
    </row>
    <row r="24" spans="1:8">
      <c r="A24" s="5"/>
      <c r="B24" s="11" t="s">
        <v>84</v>
      </c>
      <c r="C24" s="46">
        <v>13942508.560000001</v>
      </c>
      <c r="D24" s="46">
        <v>0</v>
      </c>
      <c r="E24" s="46">
        <f t="shared" si="0"/>
        <v>13942508.560000001</v>
      </c>
      <c r="F24" s="46">
        <v>4557579.38</v>
      </c>
      <c r="G24" s="46">
        <v>4557579.38</v>
      </c>
      <c r="H24" s="46">
        <f t="shared" si="1"/>
        <v>9384929.1799999997</v>
      </c>
    </row>
    <row r="25" spans="1:8">
      <c r="A25" s="5"/>
      <c r="B25" s="11" t="s">
        <v>85</v>
      </c>
      <c r="C25" s="46">
        <v>902994</v>
      </c>
      <c r="D25" s="46">
        <v>43880</v>
      </c>
      <c r="E25" s="46">
        <f t="shared" si="0"/>
        <v>946874</v>
      </c>
      <c r="F25" s="46">
        <v>4814</v>
      </c>
      <c r="G25" s="46">
        <v>4814</v>
      </c>
      <c r="H25" s="46">
        <f t="shared" si="1"/>
        <v>942060</v>
      </c>
    </row>
    <row r="26" spans="1:8">
      <c r="A26" s="5"/>
      <c r="B26" s="11" t="s">
        <v>86</v>
      </c>
      <c r="C26" s="46">
        <v>7943608.7000000002</v>
      </c>
      <c r="D26" s="46">
        <v>208980</v>
      </c>
      <c r="E26" s="46">
        <f t="shared" si="0"/>
        <v>8152588.7000000002</v>
      </c>
      <c r="F26" s="46">
        <v>174280.62</v>
      </c>
      <c r="G26" s="46">
        <v>174280.62</v>
      </c>
      <c r="H26" s="46">
        <f t="shared" si="1"/>
        <v>7978308.0800000001</v>
      </c>
    </row>
    <row r="27" spans="1:8">
      <c r="A27" s="5"/>
      <c r="B27" s="11" t="s">
        <v>87</v>
      </c>
      <c r="C27" s="46">
        <v>2057622.44</v>
      </c>
      <c r="D27" s="46">
        <v>0</v>
      </c>
      <c r="E27" s="46">
        <f t="shared" si="0"/>
        <v>2057622.44</v>
      </c>
      <c r="F27" s="46">
        <v>190054.24</v>
      </c>
      <c r="G27" s="46">
        <v>190054.24</v>
      </c>
      <c r="H27" s="46">
        <f t="shared" si="1"/>
        <v>1867568.2</v>
      </c>
    </row>
    <row r="28" spans="1:8">
      <c r="A28" s="5"/>
      <c r="B28" s="11" t="s">
        <v>88</v>
      </c>
      <c r="C28" s="46">
        <v>8869287</v>
      </c>
      <c r="D28" s="46">
        <v>105600</v>
      </c>
      <c r="E28" s="46">
        <f t="shared" si="0"/>
        <v>8974887</v>
      </c>
      <c r="F28" s="46">
        <v>1341702.1000000001</v>
      </c>
      <c r="G28" s="46">
        <v>1340437.7</v>
      </c>
      <c r="H28" s="46">
        <f t="shared" si="1"/>
        <v>7633184.9000000004</v>
      </c>
    </row>
    <row r="29" spans="1:8">
      <c r="A29" s="5"/>
      <c r="B29" s="11" t="s">
        <v>89</v>
      </c>
      <c r="C29" s="46">
        <v>2863500</v>
      </c>
      <c r="D29" s="46">
        <v>0</v>
      </c>
      <c r="E29" s="46">
        <f t="shared" si="0"/>
        <v>2863500</v>
      </c>
      <c r="F29" s="46">
        <v>33000</v>
      </c>
      <c r="G29" s="46">
        <v>33000</v>
      </c>
      <c r="H29" s="46">
        <f t="shared" si="1"/>
        <v>2830500</v>
      </c>
    </row>
    <row r="30" spans="1:8">
      <c r="A30" s="5"/>
      <c r="B30" s="11" t="s">
        <v>90</v>
      </c>
      <c r="C30" s="46">
        <v>788016</v>
      </c>
      <c r="D30" s="46">
        <v>-6400</v>
      </c>
      <c r="E30" s="46">
        <f t="shared" si="0"/>
        <v>781616</v>
      </c>
      <c r="F30" s="46">
        <v>46618.559999999998</v>
      </c>
      <c r="G30" s="46">
        <v>46618.559999999998</v>
      </c>
      <c r="H30" s="46">
        <f t="shared" si="1"/>
        <v>734997.44</v>
      </c>
    </row>
    <row r="31" spans="1:8">
      <c r="A31" s="5"/>
      <c r="B31" s="11" t="s">
        <v>91</v>
      </c>
      <c r="C31" s="46">
        <v>9829161</v>
      </c>
      <c r="D31" s="46">
        <v>143500</v>
      </c>
      <c r="E31" s="46">
        <f t="shared" si="0"/>
        <v>9972661</v>
      </c>
      <c r="F31" s="46">
        <v>3383615.15</v>
      </c>
      <c r="G31" s="46">
        <v>3383615.15</v>
      </c>
      <c r="H31" s="46">
        <f t="shared" si="1"/>
        <v>6589045.8499999996</v>
      </c>
    </row>
    <row r="32" spans="1:8">
      <c r="A32" s="5"/>
      <c r="B32" s="11" t="s">
        <v>19</v>
      </c>
      <c r="C32" s="46">
        <v>4311041.04</v>
      </c>
      <c r="D32" s="46">
        <v>360000</v>
      </c>
      <c r="E32" s="46">
        <f t="shared" si="0"/>
        <v>4671041.04</v>
      </c>
      <c r="F32" s="46">
        <v>819514</v>
      </c>
      <c r="G32" s="46">
        <v>819514</v>
      </c>
      <c r="H32" s="46">
        <f t="shared" si="1"/>
        <v>3851527.04</v>
      </c>
    </row>
    <row r="33" spans="1:8">
      <c r="A33" s="44" t="s">
        <v>64</v>
      </c>
      <c r="B33" s="7"/>
      <c r="C33" s="46">
        <f>SUM(C34:C42)</f>
        <v>56325806</v>
      </c>
      <c r="D33" s="46">
        <f>SUM(D34:D42)</f>
        <v>250000</v>
      </c>
      <c r="E33" s="46">
        <f t="shared" si="0"/>
        <v>56575806</v>
      </c>
      <c r="F33" s="46">
        <f>SUM(F34:F42)</f>
        <v>9833960.7899999991</v>
      </c>
      <c r="G33" s="46">
        <f>SUM(G34:G42)</f>
        <v>9833960.7899999991</v>
      </c>
      <c r="H33" s="46">
        <f t="shared" si="1"/>
        <v>46741845.210000001</v>
      </c>
    </row>
    <row r="34" spans="1:8">
      <c r="A34" s="5"/>
      <c r="B34" s="11" t="s">
        <v>92</v>
      </c>
      <c r="C34" s="46">
        <v>25500663</v>
      </c>
      <c r="D34" s="46">
        <v>0</v>
      </c>
      <c r="E34" s="46">
        <f t="shared" si="0"/>
        <v>25500663</v>
      </c>
      <c r="F34" s="46">
        <v>4534287</v>
      </c>
      <c r="G34" s="46">
        <v>4534287</v>
      </c>
      <c r="H34" s="46">
        <f t="shared" si="1"/>
        <v>20966376</v>
      </c>
    </row>
    <row r="35" spans="1:8">
      <c r="A35" s="5"/>
      <c r="B35" s="11" t="s">
        <v>93</v>
      </c>
      <c r="C35" s="46">
        <v>0</v>
      </c>
      <c r="D35" s="46">
        <v>0</v>
      </c>
      <c r="E35" s="46">
        <f t="shared" si="0"/>
        <v>0</v>
      </c>
      <c r="F35" s="46">
        <v>0</v>
      </c>
      <c r="G35" s="46">
        <v>0</v>
      </c>
      <c r="H35" s="46">
        <f t="shared" si="1"/>
        <v>0</v>
      </c>
    </row>
    <row r="36" spans="1:8">
      <c r="A36" s="5"/>
      <c r="B36" s="11" t="s">
        <v>94</v>
      </c>
      <c r="C36" s="46">
        <v>0</v>
      </c>
      <c r="D36" s="46">
        <v>250000</v>
      </c>
      <c r="E36" s="46">
        <f t="shared" si="0"/>
        <v>250000</v>
      </c>
      <c r="F36" s="46">
        <v>0</v>
      </c>
      <c r="G36" s="46">
        <v>0</v>
      </c>
      <c r="H36" s="46">
        <f t="shared" si="1"/>
        <v>250000</v>
      </c>
    </row>
    <row r="37" spans="1:8">
      <c r="A37" s="5"/>
      <c r="B37" s="11" t="s">
        <v>95</v>
      </c>
      <c r="C37" s="46">
        <v>8039578</v>
      </c>
      <c r="D37" s="46">
        <v>0</v>
      </c>
      <c r="E37" s="46">
        <f t="shared" si="0"/>
        <v>8039578</v>
      </c>
      <c r="F37" s="46">
        <v>967260</v>
      </c>
      <c r="G37" s="46">
        <v>967260</v>
      </c>
      <c r="H37" s="46">
        <f t="shared" si="1"/>
        <v>7072318</v>
      </c>
    </row>
    <row r="38" spans="1:8">
      <c r="A38" s="5"/>
      <c r="B38" s="11" t="s">
        <v>41</v>
      </c>
      <c r="C38" s="46">
        <v>22035565</v>
      </c>
      <c r="D38" s="46">
        <v>0</v>
      </c>
      <c r="E38" s="46">
        <f t="shared" si="0"/>
        <v>22035565</v>
      </c>
      <c r="F38" s="46">
        <v>4332413.79</v>
      </c>
      <c r="G38" s="46">
        <v>4332413.79</v>
      </c>
      <c r="H38" s="46">
        <f t="shared" si="1"/>
        <v>17703151.210000001</v>
      </c>
    </row>
    <row r="39" spans="1:8">
      <c r="A39" s="5"/>
      <c r="B39" s="11" t="s">
        <v>96</v>
      </c>
      <c r="C39" s="46">
        <v>750000</v>
      </c>
      <c r="D39" s="46">
        <v>0</v>
      </c>
      <c r="E39" s="46">
        <f t="shared" si="0"/>
        <v>750000</v>
      </c>
      <c r="F39" s="46">
        <v>0</v>
      </c>
      <c r="G39" s="46">
        <v>0</v>
      </c>
      <c r="H39" s="46">
        <f t="shared" si="1"/>
        <v>750000</v>
      </c>
    </row>
    <row r="40" spans="1:8">
      <c r="A40" s="5"/>
      <c r="B40" s="11" t="s">
        <v>97</v>
      </c>
      <c r="C40" s="46">
        <v>0</v>
      </c>
      <c r="D40" s="46">
        <v>0</v>
      </c>
      <c r="E40" s="46">
        <f t="shared" si="0"/>
        <v>0</v>
      </c>
      <c r="F40" s="46">
        <v>0</v>
      </c>
      <c r="G40" s="46">
        <v>0</v>
      </c>
      <c r="H40" s="46">
        <f t="shared" si="1"/>
        <v>0</v>
      </c>
    </row>
    <row r="41" spans="1:8">
      <c r="A41" s="5"/>
      <c r="B41" s="11" t="s">
        <v>37</v>
      </c>
      <c r="C41" s="46">
        <v>0</v>
      </c>
      <c r="D41" s="46">
        <v>0</v>
      </c>
      <c r="E41" s="46">
        <f t="shared" si="0"/>
        <v>0</v>
      </c>
      <c r="F41" s="46">
        <v>0</v>
      </c>
      <c r="G41" s="46">
        <v>0</v>
      </c>
      <c r="H41" s="46">
        <f t="shared" si="1"/>
        <v>0</v>
      </c>
    </row>
    <row r="42" spans="1:8">
      <c r="A42" s="5"/>
      <c r="B42" s="11" t="s">
        <v>98</v>
      </c>
      <c r="C42" s="46">
        <v>0</v>
      </c>
      <c r="D42" s="46">
        <v>0</v>
      </c>
      <c r="E42" s="46">
        <f t="shared" si="0"/>
        <v>0</v>
      </c>
      <c r="F42" s="46">
        <v>0</v>
      </c>
      <c r="G42" s="46">
        <v>0</v>
      </c>
      <c r="H42" s="46">
        <f t="shared" si="1"/>
        <v>0</v>
      </c>
    </row>
    <row r="43" spans="1:8">
      <c r="A43" s="44" t="s">
        <v>65</v>
      </c>
      <c r="B43" s="7"/>
      <c r="C43" s="46">
        <f>SUM(C44:C52)</f>
        <v>8319051</v>
      </c>
      <c r="D43" s="46">
        <f>SUM(D44:D52)</f>
        <v>1344300</v>
      </c>
      <c r="E43" s="46">
        <f t="shared" si="0"/>
        <v>9663351</v>
      </c>
      <c r="F43" s="46">
        <f>SUM(F44:F52)</f>
        <v>1833760</v>
      </c>
      <c r="G43" s="46">
        <f>SUM(G44:G52)</f>
        <v>1833760</v>
      </c>
      <c r="H43" s="46">
        <f t="shared" si="1"/>
        <v>7829591</v>
      </c>
    </row>
    <row r="44" spans="1:8">
      <c r="A44" s="5"/>
      <c r="B44" s="11" t="s">
        <v>99</v>
      </c>
      <c r="C44" s="46">
        <v>1298037</v>
      </c>
      <c r="D44" s="46">
        <v>159500</v>
      </c>
      <c r="E44" s="46">
        <f t="shared" si="0"/>
        <v>1457537</v>
      </c>
      <c r="F44" s="46">
        <v>333760</v>
      </c>
      <c r="G44" s="46">
        <v>333760</v>
      </c>
      <c r="H44" s="46">
        <f t="shared" si="1"/>
        <v>1123777</v>
      </c>
    </row>
    <row r="45" spans="1:8">
      <c r="A45" s="5"/>
      <c r="B45" s="11" t="s">
        <v>100</v>
      </c>
      <c r="C45" s="46">
        <v>120000</v>
      </c>
      <c r="D45" s="46">
        <v>0</v>
      </c>
      <c r="E45" s="46">
        <f t="shared" si="0"/>
        <v>120000</v>
      </c>
      <c r="F45" s="46">
        <v>0</v>
      </c>
      <c r="G45" s="46">
        <v>0</v>
      </c>
      <c r="H45" s="46">
        <f t="shared" si="1"/>
        <v>120000</v>
      </c>
    </row>
    <row r="46" spans="1:8">
      <c r="A46" s="5"/>
      <c r="B46" s="11" t="s">
        <v>101</v>
      </c>
      <c r="C46" s="46">
        <v>0</v>
      </c>
      <c r="D46" s="46">
        <v>0</v>
      </c>
      <c r="E46" s="46">
        <f t="shared" si="0"/>
        <v>0</v>
      </c>
      <c r="F46" s="46">
        <v>0</v>
      </c>
      <c r="G46" s="46">
        <v>0</v>
      </c>
      <c r="H46" s="46">
        <f t="shared" si="1"/>
        <v>0</v>
      </c>
    </row>
    <row r="47" spans="1:8">
      <c r="A47" s="5"/>
      <c r="B47" s="11" t="s">
        <v>102</v>
      </c>
      <c r="C47" s="46">
        <v>5308250</v>
      </c>
      <c r="D47" s="46">
        <v>2300000</v>
      </c>
      <c r="E47" s="46">
        <f t="shared" si="0"/>
        <v>7608250</v>
      </c>
      <c r="F47" s="46">
        <v>1500000</v>
      </c>
      <c r="G47" s="46">
        <v>1500000</v>
      </c>
      <c r="H47" s="46">
        <f t="shared" si="1"/>
        <v>6108250</v>
      </c>
    </row>
    <row r="48" spans="1:8">
      <c r="A48" s="5"/>
      <c r="B48" s="11" t="s">
        <v>103</v>
      </c>
      <c r="C48" s="46">
        <v>140000</v>
      </c>
      <c r="D48" s="46">
        <v>0</v>
      </c>
      <c r="E48" s="46">
        <f t="shared" si="0"/>
        <v>140000</v>
      </c>
      <c r="F48" s="46">
        <v>0</v>
      </c>
      <c r="G48" s="46">
        <v>0</v>
      </c>
      <c r="H48" s="46">
        <f t="shared" si="1"/>
        <v>140000</v>
      </c>
    </row>
    <row r="49" spans="1:8">
      <c r="A49" s="5"/>
      <c r="B49" s="11" t="s">
        <v>104</v>
      </c>
      <c r="C49" s="46">
        <v>321764</v>
      </c>
      <c r="D49" s="46">
        <v>0</v>
      </c>
      <c r="E49" s="46">
        <f t="shared" si="0"/>
        <v>321764</v>
      </c>
      <c r="F49" s="46">
        <v>0</v>
      </c>
      <c r="G49" s="46">
        <v>0</v>
      </c>
      <c r="H49" s="46">
        <f t="shared" si="1"/>
        <v>321764</v>
      </c>
    </row>
    <row r="50" spans="1:8">
      <c r="A50" s="5"/>
      <c r="B50" s="11" t="s">
        <v>105</v>
      </c>
      <c r="C50" s="46">
        <v>1115200</v>
      </c>
      <c r="D50" s="46">
        <v>-1115200</v>
      </c>
      <c r="E50" s="46">
        <f t="shared" si="0"/>
        <v>0</v>
      </c>
      <c r="F50" s="46">
        <v>0</v>
      </c>
      <c r="G50" s="46">
        <v>0</v>
      </c>
      <c r="H50" s="46">
        <f t="shared" si="1"/>
        <v>0</v>
      </c>
    </row>
    <row r="51" spans="1:8">
      <c r="A51" s="5"/>
      <c r="B51" s="11" t="s">
        <v>106</v>
      </c>
      <c r="C51" s="46">
        <v>0</v>
      </c>
      <c r="D51" s="46">
        <v>0</v>
      </c>
      <c r="E51" s="46">
        <f t="shared" si="0"/>
        <v>0</v>
      </c>
      <c r="F51" s="46">
        <v>0</v>
      </c>
      <c r="G51" s="46">
        <v>0</v>
      </c>
      <c r="H51" s="46">
        <f t="shared" si="1"/>
        <v>0</v>
      </c>
    </row>
    <row r="52" spans="1:8">
      <c r="A52" s="5"/>
      <c r="B52" s="11" t="s">
        <v>107</v>
      </c>
      <c r="C52" s="46">
        <v>15800</v>
      </c>
      <c r="D52" s="46">
        <v>0</v>
      </c>
      <c r="E52" s="46">
        <f t="shared" si="0"/>
        <v>15800</v>
      </c>
      <c r="F52" s="46">
        <v>0</v>
      </c>
      <c r="G52" s="46">
        <v>0</v>
      </c>
      <c r="H52" s="46">
        <f t="shared" si="1"/>
        <v>15800</v>
      </c>
    </row>
    <row r="53" spans="1:8">
      <c r="A53" s="44" t="s">
        <v>66</v>
      </c>
      <c r="B53" s="7"/>
      <c r="C53" s="46">
        <f>SUM(C54:C56)</f>
        <v>120924006</v>
      </c>
      <c r="D53" s="46">
        <f>SUM(D54:D56)</f>
        <v>0</v>
      </c>
      <c r="E53" s="46">
        <f t="shared" si="0"/>
        <v>120924006</v>
      </c>
      <c r="F53" s="46">
        <f>SUM(F54:F56)</f>
        <v>0</v>
      </c>
      <c r="G53" s="46">
        <f>SUM(G54:G56)</f>
        <v>0</v>
      </c>
      <c r="H53" s="46">
        <f t="shared" si="1"/>
        <v>120924006</v>
      </c>
    </row>
    <row r="54" spans="1:8">
      <c r="A54" s="5"/>
      <c r="B54" s="11" t="s">
        <v>108</v>
      </c>
      <c r="C54" s="46">
        <v>91873398</v>
      </c>
      <c r="D54" s="46">
        <v>0</v>
      </c>
      <c r="E54" s="46">
        <f t="shared" si="0"/>
        <v>91873398</v>
      </c>
      <c r="F54" s="46">
        <v>0</v>
      </c>
      <c r="G54" s="46">
        <v>0</v>
      </c>
      <c r="H54" s="46">
        <f t="shared" si="1"/>
        <v>91873398</v>
      </c>
    </row>
    <row r="55" spans="1:8">
      <c r="A55" s="5"/>
      <c r="B55" s="11" t="s">
        <v>109</v>
      </c>
      <c r="C55" s="46">
        <v>28263112</v>
      </c>
      <c r="D55" s="46">
        <v>0</v>
      </c>
      <c r="E55" s="46">
        <f t="shared" si="0"/>
        <v>28263112</v>
      </c>
      <c r="F55" s="46">
        <v>0</v>
      </c>
      <c r="G55" s="46">
        <v>0</v>
      </c>
      <c r="H55" s="46">
        <f t="shared" si="1"/>
        <v>28263112</v>
      </c>
    </row>
    <row r="56" spans="1:8">
      <c r="A56" s="5"/>
      <c r="B56" s="11" t="s">
        <v>110</v>
      </c>
      <c r="C56" s="46">
        <v>787496</v>
      </c>
      <c r="D56" s="46">
        <v>0</v>
      </c>
      <c r="E56" s="46">
        <f t="shared" si="0"/>
        <v>787496</v>
      </c>
      <c r="F56" s="46">
        <v>0</v>
      </c>
      <c r="G56" s="46">
        <v>0</v>
      </c>
      <c r="H56" s="46">
        <f t="shared" si="1"/>
        <v>787496</v>
      </c>
    </row>
    <row r="57" spans="1:8">
      <c r="A57" s="44" t="s">
        <v>67</v>
      </c>
      <c r="B57" s="7"/>
      <c r="C57" s="46">
        <f>SUM(C58:C64)</f>
        <v>2360000</v>
      </c>
      <c r="D57" s="46">
        <f>SUM(D58:D64)</f>
        <v>-360000</v>
      </c>
      <c r="E57" s="46">
        <f t="shared" si="0"/>
        <v>2000000</v>
      </c>
      <c r="F57" s="46">
        <f>SUM(F58:F64)</f>
        <v>0</v>
      </c>
      <c r="G57" s="46">
        <f>SUM(G58:G64)</f>
        <v>0</v>
      </c>
      <c r="H57" s="46">
        <f t="shared" si="1"/>
        <v>2000000</v>
      </c>
    </row>
    <row r="58" spans="1:8">
      <c r="A58" s="5"/>
      <c r="B58" s="11" t="s">
        <v>111</v>
      </c>
      <c r="C58" s="46">
        <v>0</v>
      </c>
      <c r="D58" s="46">
        <v>0</v>
      </c>
      <c r="E58" s="46">
        <f t="shared" si="0"/>
        <v>0</v>
      </c>
      <c r="F58" s="46">
        <v>0</v>
      </c>
      <c r="G58" s="46">
        <v>0</v>
      </c>
      <c r="H58" s="46">
        <f t="shared" si="1"/>
        <v>0</v>
      </c>
    </row>
    <row r="59" spans="1:8">
      <c r="A59" s="5"/>
      <c r="B59" s="11" t="s">
        <v>112</v>
      </c>
      <c r="C59" s="46">
        <v>0</v>
      </c>
      <c r="D59" s="46">
        <v>0</v>
      </c>
      <c r="E59" s="46">
        <f t="shared" si="0"/>
        <v>0</v>
      </c>
      <c r="F59" s="46">
        <v>0</v>
      </c>
      <c r="G59" s="46">
        <v>0</v>
      </c>
      <c r="H59" s="46">
        <f t="shared" si="1"/>
        <v>0</v>
      </c>
    </row>
    <row r="60" spans="1:8">
      <c r="A60" s="5"/>
      <c r="B60" s="11" t="s">
        <v>113</v>
      </c>
      <c r="C60" s="46">
        <v>0</v>
      </c>
      <c r="D60" s="46">
        <v>0</v>
      </c>
      <c r="E60" s="46">
        <f t="shared" si="0"/>
        <v>0</v>
      </c>
      <c r="F60" s="46">
        <v>0</v>
      </c>
      <c r="G60" s="46">
        <v>0</v>
      </c>
      <c r="H60" s="46">
        <f t="shared" si="1"/>
        <v>0</v>
      </c>
    </row>
    <row r="61" spans="1:8">
      <c r="A61" s="5"/>
      <c r="B61" s="11" t="s">
        <v>114</v>
      </c>
      <c r="C61" s="46">
        <v>0</v>
      </c>
      <c r="D61" s="46">
        <v>0</v>
      </c>
      <c r="E61" s="46">
        <f t="shared" si="0"/>
        <v>0</v>
      </c>
      <c r="F61" s="46">
        <v>0</v>
      </c>
      <c r="G61" s="46">
        <v>0</v>
      </c>
      <c r="H61" s="46">
        <f t="shared" si="1"/>
        <v>0</v>
      </c>
    </row>
    <row r="62" spans="1:8">
      <c r="A62" s="5"/>
      <c r="B62" s="11" t="s">
        <v>115</v>
      </c>
      <c r="C62" s="46">
        <v>0</v>
      </c>
      <c r="D62" s="46">
        <v>0</v>
      </c>
      <c r="E62" s="46">
        <f t="shared" si="0"/>
        <v>0</v>
      </c>
      <c r="F62" s="46">
        <v>0</v>
      </c>
      <c r="G62" s="46">
        <v>0</v>
      </c>
      <c r="H62" s="46">
        <f t="shared" si="1"/>
        <v>0</v>
      </c>
    </row>
    <row r="63" spans="1:8">
      <c r="A63" s="5"/>
      <c r="B63" s="11" t="s">
        <v>116</v>
      </c>
      <c r="C63" s="46">
        <v>0</v>
      </c>
      <c r="D63" s="46">
        <v>0</v>
      </c>
      <c r="E63" s="46">
        <f t="shared" si="0"/>
        <v>0</v>
      </c>
      <c r="F63" s="46">
        <v>0</v>
      </c>
      <c r="G63" s="46">
        <v>0</v>
      </c>
      <c r="H63" s="46">
        <f t="shared" si="1"/>
        <v>0</v>
      </c>
    </row>
    <row r="64" spans="1:8">
      <c r="A64" s="5"/>
      <c r="B64" s="11" t="s">
        <v>117</v>
      </c>
      <c r="C64" s="46">
        <v>2360000</v>
      </c>
      <c r="D64" s="46">
        <v>-360000</v>
      </c>
      <c r="E64" s="46">
        <f t="shared" si="0"/>
        <v>2000000</v>
      </c>
      <c r="F64" s="46">
        <v>0</v>
      </c>
      <c r="G64" s="46">
        <v>0</v>
      </c>
      <c r="H64" s="46">
        <f t="shared" si="1"/>
        <v>2000000</v>
      </c>
    </row>
    <row r="65" spans="1:8">
      <c r="A65" s="44" t="s">
        <v>68</v>
      </c>
      <c r="B65" s="7"/>
      <c r="C65" s="46">
        <f>SUM(C66:C68)</f>
        <v>7451206</v>
      </c>
      <c r="D65" s="46">
        <f>SUM(D66:D68)</f>
        <v>-1300000</v>
      </c>
      <c r="E65" s="46">
        <f t="shared" si="0"/>
        <v>6151206</v>
      </c>
      <c r="F65" s="46">
        <f>SUM(F66:F68)</f>
        <v>498348.9</v>
      </c>
      <c r="G65" s="46">
        <f>SUM(G66:G68)</f>
        <v>498348.9</v>
      </c>
      <c r="H65" s="46">
        <f t="shared" si="1"/>
        <v>5652857.0999999996</v>
      </c>
    </row>
    <row r="66" spans="1:8">
      <c r="A66" s="5"/>
      <c r="B66" s="11" t="s">
        <v>38</v>
      </c>
      <c r="C66" s="46">
        <v>0</v>
      </c>
      <c r="D66" s="46">
        <v>0</v>
      </c>
      <c r="E66" s="46">
        <f t="shared" si="0"/>
        <v>0</v>
      </c>
      <c r="F66" s="46">
        <v>0</v>
      </c>
      <c r="G66" s="46">
        <v>0</v>
      </c>
      <c r="H66" s="46">
        <f t="shared" si="1"/>
        <v>0</v>
      </c>
    </row>
    <row r="67" spans="1:8">
      <c r="A67" s="5"/>
      <c r="B67" s="11" t="s">
        <v>39</v>
      </c>
      <c r="C67" s="46">
        <v>0</v>
      </c>
      <c r="D67" s="46">
        <v>0</v>
      </c>
      <c r="E67" s="46">
        <f t="shared" si="0"/>
        <v>0</v>
      </c>
      <c r="F67" s="46">
        <v>0</v>
      </c>
      <c r="G67" s="46">
        <v>0</v>
      </c>
      <c r="H67" s="46">
        <f t="shared" si="1"/>
        <v>0</v>
      </c>
    </row>
    <row r="68" spans="1:8">
      <c r="A68" s="5"/>
      <c r="B68" s="11" t="s">
        <v>40</v>
      </c>
      <c r="C68" s="46">
        <v>7451206</v>
      </c>
      <c r="D68" s="46">
        <v>-1300000</v>
      </c>
      <c r="E68" s="46">
        <f t="shared" si="0"/>
        <v>6151206</v>
      </c>
      <c r="F68" s="46">
        <v>498348.9</v>
      </c>
      <c r="G68" s="46">
        <v>498348.9</v>
      </c>
      <c r="H68" s="46">
        <f t="shared" si="1"/>
        <v>5652857.0999999996</v>
      </c>
    </row>
    <row r="69" spans="1:8">
      <c r="A69" s="44" t="s">
        <v>69</v>
      </c>
      <c r="B69" s="7"/>
      <c r="C69" s="46">
        <f>SUM(C70:C76)</f>
        <v>15401065.43</v>
      </c>
      <c r="D69" s="46">
        <f>SUM(D70:D76)</f>
        <v>0</v>
      </c>
      <c r="E69" s="46">
        <f t="shared" si="0"/>
        <v>15401065.43</v>
      </c>
      <c r="F69" s="46">
        <f>SUM(F70:F76)</f>
        <v>15100625</v>
      </c>
      <c r="G69" s="46">
        <f>SUM(G70:G76)</f>
        <v>15100625</v>
      </c>
      <c r="H69" s="46">
        <f t="shared" si="1"/>
        <v>300440.4299999997</v>
      </c>
    </row>
    <row r="70" spans="1:8">
      <c r="A70" s="5"/>
      <c r="B70" s="11" t="s">
        <v>118</v>
      </c>
      <c r="C70" s="46">
        <v>15000000</v>
      </c>
      <c r="D70" s="46">
        <v>0</v>
      </c>
      <c r="E70" s="46">
        <f t="shared" ref="E70:E76" si="2">C70+D70</f>
        <v>15000000</v>
      </c>
      <c r="F70" s="46">
        <v>15000000</v>
      </c>
      <c r="G70" s="46">
        <v>15000000</v>
      </c>
      <c r="H70" s="46">
        <f t="shared" ref="H70:H76" si="3">E70-F70</f>
        <v>0</v>
      </c>
    </row>
    <row r="71" spans="1:8">
      <c r="A71" s="5"/>
      <c r="B71" s="11" t="s">
        <v>119</v>
      </c>
      <c r="C71" s="46">
        <v>401065.43</v>
      </c>
      <c r="D71" s="46">
        <v>0</v>
      </c>
      <c r="E71" s="46">
        <f t="shared" si="2"/>
        <v>401065.43</v>
      </c>
      <c r="F71" s="46">
        <v>100625</v>
      </c>
      <c r="G71" s="46">
        <v>100625</v>
      </c>
      <c r="H71" s="46">
        <f t="shared" si="3"/>
        <v>300440.43</v>
      </c>
    </row>
    <row r="72" spans="1:8">
      <c r="A72" s="5"/>
      <c r="B72" s="11" t="s">
        <v>120</v>
      </c>
      <c r="C72" s="46">
        <v>0</v>
      </c>
      <c r="D72" s="46">
        <v>0</v>
      </c>
      <c r="E72" s="46">
        <f t="shared" si="2"/>
        <v>0</v>
      </c>
      <c r="F72" s="46">
        <v>0</v>
      </c>
      <c r="G72" s="46">
        <v>0</v>
      </c>
      <c r="H72" s="46">
        <f t="shared" si="3"/>
        <v>0</v>
      </c>
    </row>
    <row r="73" spans="1:8">
      <c r="A73" s="5"/>
      <c r="B73" s="11" t="s">
        <v>121</v>
      </c>
      <c r="C73" s="46">
        <v>0</v>
      </c>
      <c r="D73" s="46">
        <v>0</v>
      </c>
      <c r="E73" s="46">
        <f t="shared" si="2"/>
        <v>0</v>
      </c>
      <c r="F73" s="46">
        <v>0</v>
      </c>
      <c r="G73" s="46">
        <v>0</v>
      </c>
      <c r="H73" s="46">
        <f t="shared" si="3"/>
        <v>0</v>
      </c>
    </row>
    <row r="74" spans="1:8">
      <c r="A74" s="5"/>
      <c r="B74" s="11" t="s">
        <v>122</v>
      </c>
      <c r="C74" s="46">
        <v>0</v>
      </c>
      <c r="D74" s="46">
        <v>0</v>
      </c>
      <c r="E74" s="46">
        <f t="shared" si="2"/>
        <v>0</v>
      </c>
      <c r="F74" s="46">
        <v>0</v>
      </c>
      <c r="G74" s="46">
        <v>0</v>
      </c>
      <c r="H74" s="46">
        <f t="shared" si="3"/>
        <v>0</v>
      </c>
    </row>
    <row r="75" spans="1:8">
      <c r="A75" s="5"/>
      <c r="B75" s="11" t="s">
        <v>123</v>
      </c>
      <c r="C75" s="46">
        <v>0</v>
      </c>
      <c r="D75" s="46">
        <v>0</v>
      </c>
      <c r="E75" s="46">
        <f t="shared" si="2"/>
        <v>0</v>
      </c>
      <c r="F75" s="46">
        <v>0</v>
      </c>
      <c r="G75" s="46">
        <v>0</v>
      </c>
      <c r="H75" s="46">
        <f t="shared" si="3"/>
        <v>0</v>
      </c>
    </row>
    <row r="76" spans="1:8">
      <c r="A76" s="6"/>
      <c r="B76" s="12" t="s">
        <v>124</v>
      </c>
      <c r="C76" s="47">
        <v>0</v>
      </c>
      <c r="D76" s="47">
        <v>0</v>
      </c>
      <c r="E76" s="47">
        <f t="shared" si="2"/>
        <v>0</v>
      </c>
      <c r="F76" s="47">
        <v>0</v>
      </c>
      <c r="G76" s="47">
        <v>0</v>
      </c>
      <c r="H76" s="47">
        <f t="shared" si="3"/>
        <v>0</v>
      </c>
    </row>
    <row r="77" spans="1:8">
      <c r="A77" s="8"/>
      <c r="B77" s="13" t="s">
        <v>53</v>
      </c>
      <c r="C77" s="48">
        <f t="shared" ref="C77:H77" si="4">SUM(C5+C13+C23+C33+C43+C53+C57+C65+C69)</f>
        <v>481795164</v>
      </c>
      <c r="D77" s="48">
        <f t="shared" si="4"/>
        <v>600000</v>
      </c>
      <c r="E77" s="48">
        <f t="shared" si="4"/>
        <v>482395164</v>
      </c>
      <c r="F77" s="48">
        <f t="shared" si="4"/>
        <v>79688174.939999998</v>
      </c>
      <c r="G77" s="48">
        <f t="shared" si="4"/>
        <v>79685773.74000001</v>
      </c>
      <c r="H77" s="48">
        <f t="shared" si="4"/>
        <v>402706989.06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showGridLines="0" workbookViewId="0">
      <selection activeCell="C6" sqref="C6:H16"/>
    </sheetView>
  </sheetViews>
  <sheetFormatPr baseColWidth="10" defaultRowHeight="11.25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>
      <c r="A1" s="51" t="s">
        <v>129</v>
      </c>
      <c r="B1" s="52"/>
      <c r="C1" s="52"/>
      <c r="D1" s="52"/>
      <c r="E1" s="52"/>
      <c r="F1" s="52"/>
      <c r="G1" s="52"/>
      <c r="H1" s="53"/>
    </row>
    <row r="2" spans="1:8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>
      <c r="A5" s="5"/>
      <c r="B5" s="16"/>
      <c r="C5" s="19"/>
      <c r="D5" s="19"/>
      <c r="E5" s="19"/>
      <c r="F5" s="19"/>
      <c r="G5" s="19"/>
      <c r="H5" s="19"/>
    </row>
    <row r="6" spans="1:8">
      <c r="A6" s="5"/>
      <c r="B6" s="16" t="s">
        <v>0</v>
      </c>
      <c r="C6" s="46">
        <v>308065336</v>
      </c>
      <c r="D6" s="46">
        <v>555700</v>
      </c>
      <c r="E6" s="46">
        <f>C6+D6</f>
        <v>308621036</v>
      </c>
      <c r="F6" s="46">
        <v>58023652.25</v>
      </c>
      <c r="G6" s="46">
        <v>58021251.049999997</v>
      </c>
      <c r="H6" s="46">
        <f>E6-F6</f>
        <v>250597383.75</v>
      </c>
    </row>
    <row r="7" spans="1:8">
      <c r="A7" s="5"/>
      <c r="B7" s="16"/>
      <c r="C7" s="46"/>
      <c r="D7" s="46"/>
      <c r="E7" s="46"/>
      <c r="F7" s="46"/>
      <c r="G7" s="46"/>
      <c r="H7" s="46"/>
    </row>
    <row r="8" spans="1:8">
      <c r="A8" s="5"/>
      <c r="B8" s="16" t="s">
        <v>1</v>
      </c>
      <c r="C8" s="46">
        <v>136694263</v>
      </c>
      <c r="D8" s="46">
        <v>44300</v>
      </c>
      <c r="E8" s="46">
        <f>C8+D8</f>
        <v>136738563</v>
      </c>
      <c r="F8" s="46">
        <v>2332108.9</v>
      </c>
      <c r="G8" s="46">
        <v>2332108.9</v>
      </c>
      <c r="H8" s="46">
        <f>E8-F8</f>
        <v>134406454.09999999</v>
      </c>
    </row>
    <row r="9" spans="1:8">
      <c r="A9" s="5"/>
      <c r="B9" s="16"/>
      <c r="C9" s="46"/>
      <c r="D9" s="46"/>
      <c r="E9" s="46"/>
      <c r="F9" s="46"/>
      <c r="G9" s="46"/>
      <c r="H9" s="46"/>
    </row>
    <row r="10" spans="1:8">
      <c r="A10" s="5"/>
      <c r="B10" s="16" t="s">
        <v>2</v>
      </c>
      <c r="C10" s="46">
        <v>15000000</v>
      </c>
      <c r="D10" s="46">
        <v>0</v>
      </c>
      <c r="E10" s="46">
        <f>C10+D10</f>
        <v>15000000</v>
      </c>
      <c r="F10" s="46">
        <v>15000000</v>
      </c>
      <c r="G10" s="46">
        <v>15000000</v>
      </c>
      <c r="H10" s="46">
        <f>E10-F10</f>
        <v>0</v>
      </c>
    </row>
    <row r="11" spans="1:8">
      <c r="A11" s="5"/>
      <c r="B11" s="16"/>
      <c r="C11" s="46"/>
      <c r="D11" s="46"/>
      <c r="E11" s="46"/>
      <c r="F11" s="46"/>
      <c r="G11" s="46"/>
      <c r="H11" s="46"/>
    </row>
    <row r="12" spans="1:8">
      <c r="A12" s="5"/>
      <c r="B12" s="16" t="s">
        <v>41</v>
      </c>
      <c r="C12" s="46">
        <v>22035565</v>
      </c>
      <c r="D12" s="46">
        <v>0</v>
      </c>
      <c r="E12" s="46">
        <f>C12+D12</f>
        <v>22035565</v>
      </c>
      <c r="F12" s="46">
        <v>4332413.79</v>
      </c>
      <c r="G12" s="46">
        <v>4332413.79</v>
      </c>
      <c r="H12" s="46">
        <f>E12-F12</f>
        <v>17703151.210000001</v>
      </c>
    </row>
    <row r="13" spans="1:8">
      <c r="A13" s="5"/>
      <c r="B13" s="16"/>
      <c r="C13" s="46"/>
      <c r="D13" s="46"/>
      <c r="E13" s="46"/>
      <c r="F13" s="46"/>
      <c r="G13" s="46"/>
      <c r="H13" s="46"/>
    </row>
    <row r="14" spans="1:8">
      <c r="A14" s="5"/>
      <c r="B14" s="16" t="s">
        <v>38</v>
      </c>
      <c r="C14" s="46">
        <v>0</v>
      </c>
      <c r="D14" s="46">
        <v>0</v>
      </c>
      <c r="E14" s="46">
        <f>C14+D14</f>
        <v>0</v>
      </c>
      <c r="F14" s="46">
        <v>0</v>
      </c>
      <c r="G14" s="46">
        <v>0</v>
      </c>
      <c r="H14" s="46">
        <f>E14-F14</f>
        <v>0</v>
      </c>
    </row>
    <row r="15" spans="1:8">
      <c r="A15" s="6"/>
      <c r="B15" s="17"/>
      <c r="C15" s="47"/>
      <c r="D15" s="47"/>
      <c r="E15" s="47"/>
      <c r="F15" s="47"/>
      <c r="G15" s="47"/>
      <c r="H15" s="47"/>
    </row>
    <row r="16" spans="1:8">
      <c r="A16" s="18"/>
      <c r="B16" s="13" t="s">
        <v>53</v>
      </c>
      <c r="C16" s="48">
        <f>SUM(C6+C8+C10+C12+C14)</f>
        <v>481795164</v>
      </c>
      <c r="D16" s="48">
        <f>SUM(D6+D8+D10+D12+D14)</f>
        <v>600000</v>
      </c>
      <c r="E16" s="48">
        <f>SUM(E6+E8+E10+E12+E14)</f>
        <v>482395164</v>
      </c>
      <c r="F16" s="48">
        <f t="shared" ref="F16:H16" si="0">SUM(F6+F8+F10+F12+F14)</f>
        <v>79688174.940000013</v>
      </c>
      <c r="G16" s="48">
        <f t="shared" si="0"/>
        <v>79685773.739999995</v>
      </c>
      <c r="H16" s="48">
        <f t="shared" si="0"/>
        <v>402706989.06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9"/>
  <sheetViews>
    <sheetView showGridLines="0" topLeftCell="A70" workbookViewId="0">
      <selection activeCell="D35" sqref="D35"/>
    </sheetView>
  </sheetViews>
  <sheetFormatPr baseColWidth="10" defaultRowHeight="11.25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>
      <c r="A1" s="51" t="s">
        <v>130</v>
      </c>
      <c r="B1" s="52"/>
      <c r="C1" s="52"/>
      <c r="D1" s="52"/>
      <c r="E1" s="52"/>
      <c r="F1" s="52"/>
      <c r="G1" s="52"/>
      <c r="H1" s="53"/>
    </row>
    <row r="2" spans="1:8">
      <c r="B2" s="23"/>
      <c r="C2" s="23"/>
      <c r="D2" s="23"/>
      <c r="E2" s="23"/>
      <c r="F2" s="23"/>
      <c r="G2" s="23"/>
      <c r="H2" s="23"/>
    </row>
    <row r="3" spans="1:8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>
      <c r="A4" s="58"/>
      <c r="B4" s="5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5"/>
    </row>
    <row r="5" spans="1:8">
      <c r="A5" s="60"/>
      <c r="B5" s="6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>
      <c r="A6" s="24"/>
      <c r="B6" s="20"/>
      <c r="C6" s="32"/>
      <c r="D6" s="32"/>
      <c r="E6" s="32"/>
      <c r="F6" s="32"/>
      <c r="G6" s="32"/>
      <c r="H6" s="32"/>
    </row>
    <row r="7" spans="1:8">
      <c r="A7" s="4" t="s">
        <v>134</v>
      </c>
      <c r="B7" s="50"/>
      <c r="C7" s="46">
        <v>12131313.58</v>
      </c>
      <c r="D7" s="46">
        <v>0</v>
      </c>
      <c r="E7" s="46">
        <f>C7+D7</f>
        <v>12131313.58</v>
      </c>
      <c r="F7" s="46">
        <v>2256898.8199999998</v>
      </c>
      <c r="G7" s="46">
        <v>2256898.8199999998</v>
      </c>
      <c r="H7" s="46">
        <f>E7-F7</f>
        <v>9874414.7599999998</v>
      </c>
    </row>
    <row r="8" spans="1:8">
      <c r="A8" s="4" t="s">
        <v>135</v>
      </c>
      <c r="B8" s="50"/>
      <c r="C8" s="46">
        <v>9555011.2599999998</v>
      </c>
      <c r="D8" s="46">
        <v>0</v>
      </c>
      <c r="E8" s="46">
        <f t="shared" ref="E8:E41" si="0">C8+D8</f>
        <v>9555011.2599999998</v>
      </c>
      <c r="F8" s="46">
        <v>1688280.67</v>
      </c>
      <c r="G8" s="46">
        <v>1688280.67</v>
      </c>
      <c r="H8" s="46">
        <f t="shared" ref="H8:H41" si="1">E8-F8</f>
        <v>7866730.5899999999</v>
      </c>
    </row>
    <row r="9" spans="1:8">
      <c r="A9" s="4" t="s">
        <v>136</v>
      </c>
      <c r="B9" s="50"/>
      <c r="C9" s="46">
        <v>1317810.26</v>
      </c>
      <c r="D9" s="46">
        <v>0</v>
      </c>
      <c r="E9" s="46">
        <f t="shared" si="0"/>
        <v>1317810.26</v>
      </c>
      <c r="F9" s="46">
        <v>239331.65</v>
      </c>
      <c r="G9" s="46">
        <v>239331.65</v>
      </c>
      <c r="H9" s="46">
        <f t="shared" si="1"/>
        <v>1078478.6100000001</v>
      </c>
    </row>
    <row r="10" spans="1:8">
      <c r="A10" s="4" t="s">
        <v>137</v>
      </c>
      <c r="B10" s="50"/>
      <c r="C10" s="46">
        <v>5143114.57</v>
      </c>
      <c r="D10" s="46">
        <v>385000</v>
      </c>
      <c r="E10" s="46">
        <f t="shared" si="0"/>
        <v>5528114.5700000003</v>
      </c>
      <c r="F10" s="46">
        <v>1051984.18</v>
      </c>
      <c r="G10" s="46">
        <v>1051984.18</v>
      </c>
      <c r="H10" s="46">
        <f t="shared" si="1"/>
        <v>4476130.3900000006</v>
      </c>
    </row>
    <row r="11" spans="1:8">
      <c r="A11" s="4" t="s">
        <v>138</v>
      </c>
      <c r="B11" s="50"/>
      <c r="C11" s="46">
        <v>2146491.75</v>
      </c>
      <c r="D11" s="46">
        <v>0</v>
      </c>
      <c r="E11" s="46">
        <f t="shared" si="0"/>
        <v>2146491.75</v>
      </c>
      <c r="F11" s="46">
        <v>319961.26</v>
      </c>
      <c r="G11" s="46">
        <v>319961.26</v>
      </c>
      <c r="H11" s="46">
        <f t="shared" si="1"/>
        <v>1826530.49</v>
      </c>
    </row>
    <row r="12" spans="1:8">
      <c r="A12" s="4" t="s">
        <v>139</v>
      </c>
      <c r="B12" s="50"/>
      <c r="C12" s="46">
        <v>35086695.369999997</v>
      </c>
      <c r="D12" s="46">
        <v>-58880</v>
      </c>
      <c r="E12" s="46">
        <f t="shared" si="0"/>
        <v>35027815.369999997</v>
      </c>
      <c r="F12" s="46">
        <v>19418524.149999999</v>
      </c>
      <c r="G12" s="46">
        <v>19418524.149999999</v>
      </c>
      <c r="H12" s="46">
        <f t="shared" si="1"/>
        <v>15609291.219999999</v>
      </c>
    </row>
    <row r="13" spans="1:8">
      <c r="A13" s="4" t="s">
        <v>140</v>
      </c>
      <c r="B13" s="50"/>
      <c r="C13" s="46">
        <v>6636288.4900000002</v>
      </c>
      <c r="D13" s="46">
        <v>0</v>
      </c>
      <c r="E13" s="46">
        <f t="shared" si="0"/>
        <v>6636288.4900000002</v>
      </c>
      <c r="F13" s="46">
        <v>1276819.42</v>
      </c>
      <c r="G13" s="46">
        <v>1276819.42</v>
      </c>
      <c r="H13" s="46">
        <f t="shared" si="1"/>
        <v>5359469.07</v>
      </c>
    </row>
    <row r="14" spans="1:8">
      <c r="A14" s="4" t="s">
        <v>141</v>
      </c>
      <c r="B14" s="50"/>
      <c r="C14" s="46">
        <v>33255523.469999999</v>
      </c>
      <c r="D14" s="46">
        <v>0</v>
      </c>
      <c r="E14" s="46">
        <f t="shared" si="0"/>
        <v>33255523.469999999</v>
      </c>
      <c r="F14" s="46">
        <v>7954694.6500000004</v>
      </c>
      <c r="G14" s="46">
        <v>7954694.6500000004</v>
      </c>
      <c r="H14" s="46">
        <f t="shared" si="1"/>
        <v>25300828.82</v>
      </c>
    </row>
    <row r="15" spans="1:8">
      <c r="A15" s="4" t="s">
        <v>142</v>
      </c>
      <c r="B15" s="50"/>
      <c r="C15" s="46">
        <v>403379.36</v>
      </c>
      <c r="D15" s="46">
        <v>0</v>
      </c>
      <c r="E15" s="46">
        <f t="shared" si="0"/>
        <v>403379.36</v>
      </c>
      <c r="F15" s="46">
        <v>76326.13</v>
      </c>
      <c r="G15" s="46">
        <v>76326.13</v>
      </c>
      <c r="H15" s="46">
        <f t="shared" si="1"/>
        <v>327053.23</v>
      </c>
    </row>
    <row r="16" spans="1:8">
      <c r="A16" s="4" t="s">
        <v>143</v>
      </c>
      <c r="B16" s="50"/>
      <c r="C16" s="46">
        <v>3174394.22</v>
      </c>
      <c r="D16" s="46">
        <v>0</v>
      </c>
      <c r="E16" s="46">
        <f t="shared" si="0"/>
        <v>3174394.22</v>
      </c>
      <c r="F16" s="46">
        <v>583972.6</v>
      </c>
      <c r="G16" s="46">
        <v>583972.6</v>
      </c>
      <c r="H16" s="46">
        <f t="shared" si="1"/>
        <v>2590421.62</v>
      </c>
    </row>
    <row r="17" spans="1:8">
      <c r="A17" s="4" t="s">
        <v>144</v>
      </c>
      <c r="B17" s="50"/>
      <c r="C17" s="46">
        <v>1017591.53</v>
      </c>
      <c r="D17" s="46">
        <v>0</v>
      </c>
      <c r="E17" s="46">
        <f t="shared" si="0"/>
        <v>1017591.53</v>
      </c>
      <c r="F17" s="46">
        <v>158507.73000000001</v>
      </c>
      <c r="G17" s="46">
        <v>158507.73000000001</v>
      </c>
      <c r="H17" s="46">
        <f t="shared" si="1"/>
        <v>859083.8</v>
      </c>
    </row>
    <row r="18" spans="1:8">
      <c r="A18" s="4" t="s">
        <v>145</v>
      </c>
      <c r="B18" s="50"/>
      <c r="C18" s="46">
        <v>11201383.27</v>
      </c>
      <c r="D18" s="46">
        <v>0</v>
      </c>
      <c r="E18" s="46">
        <f t="shared" si="0"/>
        <v>11201383.27</v>
      </c>
      <c r="F18" s="46">
        <v>1460082.68</v>
      </c>
      <c r="G18" s="46">
        <v>1460082.68</v>
      </c>
      <c r="H18" s="46">
        <f t="shared" si="1"/>
        <v>9741300.5899999999</v>
      </c>
    </row>
    <row r="19" spans="1:8">
      <c r="A19" s="4" t="s">
        <v>146</v>
      </c>
      <c r="B19" s="50"/>
      <c r="C19" s="46">
        <v>87731706.299999997</v>
      </c>
      <c r="D19" s="46">
        <v>0</v>
      </c>
      <c r="E19" s="46">
        <f t="shared" si="0"/>
        <v>87731706.299999997</v>
      </c>
      <c r="F19" s="46">
        <v>13256575.939999999</v>
      </c>
      <c r="G19" s="46">
        <v>13256575.939999999</v>
      </c>
      <c r="H19" s="46">
        <f t="shared" si="1"/>
        <v>74475130.359999999</v>
      </c>
    </row>
    <row r="20" spans="1:8">
      <c r="A20" s="4" t="s">
        <v>147</v>
      </c>
      <c r="B20" s="50"/>
      <c r="C20" s="46">
        <v>13290835.199999999</v>
      </c>
      <c r="D20" s="46">
        <v>0</v>
      </c>
      <c r="E20" s="46">
        <f t="shared" si="0"/>
        <v>13290835.199999999</v>
      </c>
      <c r="F20" s="46">
        <v>3477191.48</v>
      </c>
      <c r="G20" s="46">
        <v>3477191.48</v>
      </c>
      <c r="H20" s="46">
        <f t="shared" si="1"/>
        <v>9813643.7199999988</v>
      </c>
    </row>
    <row r="21" spans="1:8">
      <c r="A21" s="4" t="s">
        <v>148</v>
      </c>
      <c r="B21" s="50"/>
      <c r="C21" s="46">
        <v>6617990.4000000004</v>
      </c>
      <c r="D21" s="46">
        <v>0</v>
      </c>
      <c r="E21" s="46">
        <f t="shared" si="0"/>
        <v>6617990.4000000004</v>
      </c>
      <c r="F21" s="46">
        <v>1246223.51</v>
      </c>
      <c r="G21" s="46">
        <v>1246223.51</v>
      </c>
      <c r="H21" s="46">
        <f t="shared" si="1"/>
        <v>5371766.8900000006</v>
      </c>
    </row>
    <row r="22" spans="1:8">
      <c r="A22" s="4" t="s">
        <v>149</v>
      </c>
      <c r="B22" s="50"/>
      <c r="C22" s="46">
        <v>10453246.140000001</v>
      </c>
      <c r="D22" s="46">
        <v>0</v>
      </c>
      <c r="E22" s="46">
        <f t="shared" si="0"/>
        <v>10453246.140000001</v>
      </c>
      <c r="F22" s="46">
        <v>1134325.6499999999</v>
      </c>
      <c r="G22" s="46">
        <v>1134325.6499999999</v>
      </c>
      <c r="H22" s="46">
        <f t="shared" si="1"/>
        <v>9318920.4900000002</v>
      </c>
    </row>
    <row r="23" spans="1:8">
      <c r="A23" s="4" t="s">
        <v>150</v>
      </c>
      <c r="B23" s="50"/>
      <c r="C23" s="46">
        <v>2741263.21</v>
      </c>
      <c r="D23" s="46">
        <v>0</v>
      </c>
      <c r="E23" s="46">
        <f t="shared" si="0"/>
        <v>2741263.21</v>
      </c>
      <c r="F23" s="46">
        <v>333212.65999999997</v>
      </c>
      <c r="G23" s="46">
        <v>333212.65999999997</v>
      </c>
      <c r="H23" s="46">
        <f t="shared" si="1"/>
        <v>2408050.5499999998</v>
      </c>
    </row>
    <row r="24" spans="1:8">
      <c r="A24" s="4" t="s">
        <v>151</v>
      </c>
      <c r="B24" s="50"/>
      <c r="C24" s="46">
        <v>131175755.70999999</v>
      </c>
      <c r="D24" s="46">
        <v>0</v>
      </c>
      <c r="E24" s="46">
        <f t="shared" si="0"/>
        <v>131175755.70999999</v>
      </c>
      <c r="F24" s="46">
        <v>1021907.07</v>
      </c>
      <c r="G24" s="46">
        <v>1021907.07</v>
      </c>
      <c r="H24" s="46">
        <f t="shared" si="1"/>
        <v>130153848.64</v>
      </c>
    </row>
    <row r="25" spans="1:8">
      <c r="A25" s="4" t="s">
        <v>152</v>
      </c>
      <c r="B25" s="50"/>
      <c r="C25" s="46">
        <v>2028750.36</v>
      </c>
      <c r="D25" s="46">
        <v>33880</v>
      </c>
      <c r="E25" s="46">
        <f t="shared" si="0"/>
        <v>2062630.36</v>
      </c>
      <c r="F25" s="46">
        <v>365817.71</v>
      </c>
      <c r="G25" s="46">
        <v>365817.71</v>
      </c>
      <c r="H25" s="46">
        <f t="shared" si="1"/>
        <v>1696812.6500000001</v>
      </c>
    </row>
    <row r="26" spans="1:8">
      <c r="A26" s="4" t="s">
        <v>153</v>
      </c>
      <c r="B26" s="50"/>
      <c r="C26" s="46">
        <v>10500919.77</v>
      </c>
      <c r="D26" s="46">
        <v>0</v>
      </c>
      <c r="E26" s="46">
        <f t="shared" si="0"/>
        <v>10500919.77</v>
      </c>
      <c r="F26" s="46">
        <v>2353946.4300000002</v>
      </c>
      <c r="G26" s="46">
        <v>2353946.4300000002</v>
      </c>
      <c r="H26" s="46">
        <f t="shared" si="1"/>
        <v>8146973.3399999999</v>
      </c>
    </row>
    <row r="27" spans="1:8">
      <c r="A27" s="4" t="s">
        <v>154</v>
      </c>
      <c r="B27" s="50"/>
      <c r="C27" s="46">
        <v>4991100.22</v>
      </c>
      <c r="D27" s="46">
        <v>0</v>
      </c>
      <c r="E27" s="46">
        <f t="shared" si="0"/>
        <v>4991100.22</v>
      </c>
      <c r="F27" s="46">
        <v>491542.99</v>
      </c>
      <c r="G27" s="46">
        <v>491542.99</v>
      </c>
      <c r="H27" s="46">
        <f t="shared" si="1"/>
        <v>4499557.2299999995</v>
      </c>
    </row>
    <row r="28" spans="1:8">
      <c r="A28" s="4" t="s">
        <v>155</v>
      </c>
      <c r="B28" s="50"/>
      <c r="C28" s="46">
        <v>4338146.18</v>
      </c>
      <c r="D28" s="46">
        <v>600000</v>
      </c>
      <c r="E28" s="46">
        <f t="shared" si="0"/>
        <v>4938146.18</v>
      </c>
      <c r="F28" s="46">
        <v>569429.85</v>
      </c>
      <c r="G28" s="46">
        <v>569429.85</v>
      </c>
      <c r="H28" s="46">
        <f t="shared" si="1"/>
        <v>4368716.33</v>
      </c>
    </row>
    <row r="29" spans="1:8">
      <c r="A29" s="4" t="s">
        <v>156</v>
      </c>
      <c r="B29" s="50"/>
      <c r="C29" s="46">
        <v>1611653.17</v>
      </c>
      <c r="D29" s="46">
        <v>0</v>
      </c>
      <c r="E29" s="46">
        <f t="shared" si="0"/>
        <v>1611653.17</v>
      </c>
      <c r="F29" s="46">
        <v>509341.47</v>
      </c>
      <c r="G29" s="46">
        <v>509341.47</v>
      </c>
      <c r="H29" s="46">
        <f t="shared" si="1"/>
        <v>1102311.7</v>
      </c>
    </row>
    <row r="30" spans="1:8">
      <c r="A30" s="4" t="s">
        <v>157</v>
      </c>
      <c r="B30" s="50"/>
      <c r="C30" s="46">
        <v>1220117.6399999999</v>
      </c>
      <c r="D30" s="46">
        <v>0</v>
      </c>
      <c r="E30" s="46">
        <f t="shared" si="0"/>
        <v>1220117.6399999999</v>
      </c>
      <c r="F30" s="46">
        <v>211537.06</v>
      </c>
      <c r="G30" s="46">
        <v>211537.06</v>
      </c>
      <c r="H30" s="46">
        <f t="shared" si="1"/>
        <v>1008580.5799999998</v>
      </c>
    </row>
    <row r="31" spans="1:8">
      <c r="A31" s="4" t="s">
        <v>158</v>
      </c>
      <c r="B31" s="50"/>
      <c r="C31" s="46">
        <v>5507222.0499999998</v>
      </c>
      <c r="D31" s="46">
        <v>0</v>
      </c>
      <c r="E31" s="46">
        <f t="shared" si="0"/>
        <v>5507222.0499999998</v>
      </c>
      <c r="F31" s="46">
        <v>707396.28</v>
      </c>
      <c r="G31" s="46">
        <v>707396.28</v>
      </c>
      <c r="H31" s="46">
        <f t="shared" si="1"/>
        <v>4799825.7699999996</v>
      </c>
    </row>
    <row r="32" spans="1:8">
      <c r="A32" s="4" t="s">
        <v>159</v>
      </c>
      <c r="B32" s="50"/>
      <c r="C32" s="46">
        <v>5432860.8200000003</v>
      </c>
      <c r="D32" s="46">
        <v>-360000</v>
      </c>
      <c r="E32" s="46">
        <f t="shared" si="0"/>
        <v>5072860.82</v>
      </c>
      <c r="F32" s="46">
        <v>856792.28</v>
      </c>
      <c r="G32" s="46">
        <v>856792.28</v>
      </c>
      <c r="H32" s="46">
        <f t="shared" si="1"/>
        <v>4216068.54</v>
      </c>
    </row>
    <row r="33" spans="1:8">
      <c r="A33" s="4" t="s">
        <v>160</v>
      </c>
      <c r="B33" s="50"/>
      <c r="C33" s="46">
        <v>4268253.4400000004</v>
      </c>
      <c r="D33" s="46">
        <v>0</v>
      </c>
      <c r="E33" s="46">
        <f t="shared" si="0"/>
        <v>4268253.4400000004</v>
      </c>
      <c r="F33" s="46">
        <v>993317.8</v>
      </c>
      <c r="G33" s="46">
        <v>993317.8</v>
      </c>
      <c r="H33" s="46">
        <f t="shared" si="1"/>
        <v>3274935.6400000006</v>
      </c>
    </row>
    <row r="34" spans="1:8">
      <c r="A34" s="4" t="s">
        <v>161</v>
      </c>
      <c r="B34" s="50"/>
      <c r="C34" s="46">
        <v>3297885.64</v>
      </c>
      <c r="D34" s="46">
        <v>0</v>
      </c>
      <c r="E34" s="46">
        <f t="shared" si="0"/>
        <v>3297885.64</v>
      </c>
      <c r="F34" s="46">
        <v>674865.65</v>
      </c>
      <c r="G34" s="46">
        <v>674865.65</v>
      </c>
      <c r="H34" s="46">
        <f t="shared" si="1"/>
        <v>2623019.9900000002</v>
      </c>
    </row>
    <row r="35" spans="1:8">
      <c r="A35" s="4" t="s">
        <v>162</v>
      </c>
      <c r="B35" s="50"/>
      <c r="C35" s="46">
        <v>928181.38</v>
      </c>
      <c r="D35" s="46">
        <v>0</v>
      </c>
      <c r="E35" s="46">
        <f t="shared" si="0"/>
        <v>928181.38</v>
      </c>
      <c r="F35" s="46">
        <v>167830.91</v>
      </c>
      <c r="G35" s="46">
        <v>167830.91</v>
      </c>
      <c r="H35" s="46">
        <f t="shared" si="1"/>
        <v>760350.47</v>
      </c>
    </row>
    <row r="36" spans="1:8">
      <c r="A36" s="4" t="s">
        <v>163</v>
      </c>
      <c r="B36" s="50"/>
      <c r="C36" s="46">
        <v>16688483.1</v>
      </c>
      <c r="D36" s="46">
        <v>0</v>
      </c>
      <c r="E36" s="46">
        <f t="shared" si="0"/>
        <v>16688483.1</v>
      </c>
      <c r="F36" s="46">
        <v>6308262.0899999999</v>
      </c>
      <c r="G36" s="46">
        <v>6308262.0899999999</v>
      </c>
      <c r="H36" s="46">
        <f t="shared" si="1"/>
        <v>10380221.01</v>
      </c>
    </row>
    <row r="37" spans="1:8">
      <c r="A37" s="4" t="s">
        <v>164</v>
      </c>
      <c r="B37" s="50"/>
      <c r="C37" s="46">
        <v>698208.95</v>
      </c>
      <c r="D37" s="46">
        <v>0</v>
      </c>
      <c r="E37" s="46">
        <f t="shared" si="0"/>
        <v>698208.95</v>
      </c>
      <c r="F37" s="46">
        <v>119024.91</v>
      </c>
      <c r="G37" s="46">
        <v>119024.91</v>
      </c>
      <c r="H37" s="46">
        <f t="shared" si="1"/>
        <v>579184.03999999992</v>
      </c>
    </row>
    <row r="38" spans="1:8">
      <c r="A38" s="4" t="s">
        <v>165</v>
      </c>
      <c r="B38" s="50"/>
      <c r="C38" s="46">
        <v>21851219.190000001</v>
      </c>
      <c r="D38" s="46">
        <v>0</v>
      </c>
      <c r="E38" s="46">
        <f t="shared" si="0"/>
        <v>21851219.190000001</v>
      </c>
      <c r="F38" s="46">
        <v>3869962.26</v>
      </c>
      <c r="G38" s="46">
        <v>3867561.06</v>
      </c>
      <c r="H38" s="46">
        <f t="shared" si="1"/>
        <v>17981256.93</v>
      </c>
    </row>
    <row r="39" spans="1:8">
      <c r="A39" s="4" t="s">
        <v>166</v>
      </c>
      <c r="B39" s="50"/>
      <c r="C39" s="46">
        <v>20445864</v>
      </c>
      <c r="D39" s="46">
        <v>0</v>
      </c>
      <c r="E39" s="46">
        <f t="shared" si="0"/>
        <v>20445864</v>
      </c>
      <c r="F39" s="46">
        <v>4105977</v>
      </c>
      <c r="G39" s="46">
        <v>4105977</v>
      </c>
      <c r="H39" s="46">
        <f t="shared" si="1"/>
        <v>16339887</v>
      </c>
    </row>
    <row r="40" spans="1:8">
      <c r="A40" s="4" t="s">
        <v>167</v>
      </c>
      <c r="B40" s="50"/>
      <c r="C40" s="46">
        <v>1713246</v>
      </c>
      <c r="D40" s="46">
        <v>0</v>
      </c>
      <c r="E40" s="46">
        <f t="shared" si="0"/>
        <v>1713246</v>
      </c>
      <c r="F40" s="46">
        <v>428310</v>
      </c>
      <c r="G40" s="46">
        <v>428310</v>
      </c>
      <c r="H40" s="46">
        <f t="shared" si="1"/>
        <v>1284936</v>
      </c>
    </row>
    <row r="41" spans="1:8">
      <c r="A41" s="4" t="s">
        <v>168</v>
      </c>
      <c r="B41" s="50"/>
      <c r="C41" s="46">
        <v>3193258</v>
      </c>
      <c r="D41" s="46">
        <v>0</v>
      </c>
      <c r="E41" s="46">
        <f t="shared" si="0"/>
        <v>3193258</v>
      </c>
      <c r="F41" s="46">
        <v>0</v>
      </c>
      <c r="G41" s="46">
        <v>0</v>
      </c>
      <c r="H41" s="46">
        <f t="shared" si="1"/>
        <v>3193258</v>
      </c>
    </row>
    <row r="42" spans="1:8">
      <c r="A42" s="4"/>
      <c r="B42" s="21"/>
      <c r="C42" s="15"/>
      <c r="D42" s="15"/>
      <c r="E42" s="15"/>
      <c r="F42" s="15"/>
      <c r="G42" s="15"/>
      <c r="H42" s="15"/>
    </row>
    <row r="43" spans="1:8">
      <c r="A43" s="22"/>
      <c r="B43" s="43" t="s">
        <v>53</v>
      </c>
      <c r="C43" s="49">
        <f t="shared" ref="C43:H43" si="2">SUM(C6:C42)</f>
        <v>481795164.00000006</v>
      </c>
      <c r="D43" s="49">
        <f t="shared" si="2"/>
        <v>600000</v>
      </c>
      <c r="E43" s="49">
        <f t="shared" si="2"/>
        <v>482395164.00000006</v>
      </c>
      <c r="F43" s="49">
        <f t="shared" si="2"/>
        <v>79688174.939999983</v>
      </c>
      <c r="G43" s="49">
        <f t="shared" si="2"/>
        <v>79685773.73999998</v>
      </c>
      <c r="H43" s="49">
        <f t="shared" si="2"/>
        <v>402706989.06</v>
      </c>
    </row>
    <row r="46" spans="1:8" ht="45" customHeight="1">
      <c r="A46" s="51" t="s">
        <v>132</v>
      </c>
      <c r="B46" s="52"/>
      <c r="C46" s="52"/>
      <c r="D46" s="52"/>
      <c r="E46" s="52"/>
      <c r="F46" s="52"/>
      <c r="G46" s="52"/>
      <c r="H46" s="53"/>
    </row>
    <row r="48" spans="1:8">
      <c r="A48" s="56" t="s">
        <v>54</v>
      </c>
      <c r="B48" s="57"/>
      <c r="C48" s="51" t="s">
        <v>60</v>
      </c>
      <c r="D48" s="52"/>
      <c r="E48" s="52"/>
      <c r="F48" s="52"/>
      <c r="G48" s="53"/>
      <c r="H48" s="54" t="s">
        <v>59</v>
      </c>
    </row>
    <row r="49" spans="1:8" ht="22.5">
      <c r="A49" s="58"/>
      <c r="B49" s="59"/>
      <c r="C49" s="9" t="s">
        <v>55</v>
      </c>
      <c r="D49" s="9" t="s">
        <v>125</v>
      </c>
      <c r="E49" s="9" t="s">
        <v>56</v>
      </c>
      <c r="F49" s="9" t="s">
        <v>57</v>
      </c>
      <c r="G49" s="9" t="s">
        <v>58</v>
      </c>
      <c r="H49" s="55"/>
    </row>
    <row r="50" spans="1:8">
      <c r="A50" s="60"/>
      <c r="B50" s="61"/>
      <c r="C50" s="10">
        <v>1</v>
      </c>
      <c r="D50" s="10">
        <v>2</v>
      </c>
      <c r="E50" s="10" t="s">
        <v>126</v>
      </c>
      <c r="F50" s="10">
        <v>4</v>
      </c>
      <c r="G50" s="10">
        <v>5</v>
      </c>
      <c r="H50" s="10" t="s">
        <v>127</v>
      </c>
    </row>
    <row r="51" spans="1:8">
      <c r="A51" s="24"/>
      <c r="B51" s="25"/>
      <c r="C51" s="29"/>
      <c r="D51" s="29"/>
      <c r="E51" s="29"/>
      <c r="F51" s="29"/>
      <c r="G51" s="29"/>
      <c r="H51" s="29"/>
    </row>
    <row r="52" spans="1:8">
      <c r="A52" s="4" t="s">
        <v>8</v>
      </c>
      <c r="B52" s="2"/>
      <c r="C52" s="30">
        <v>0</v>
      </c>
      <c r="D52" s="30">
        <v>0</v>
      </c>
      <c r="E52" s="30">
        <f>C52+D52</f>
        <v>0</v>
      </c>
      <c r="F52" s="30">
        <v>0</v>
      </c>
      <c r="G52" s="30">
        <v>0</v>
      </c>
      <c r="H52" s="30">
        <f>E52-F52</f>
        <v>0</v>
      </c>
    </row>
    <row r="53" spans="1:8">
      <c r="A53" s="4" t="s">
        <v>9</v>
      </c>
      <c r="B53" s="2"/>
      <c r="C53" s="30">
        <v>0</v>
      </c>
      <c r="D53" s="30">
        <v>0</v>
      </c>
      <c r="E53" s="30">
        <f t="shared" ref="E53:E55" si="3">C53+D53</f>
        <v>0</v>
      </c>
      <c r="F53" s="30">
        <v>0</v>
      </c>
      <c r="G53" s="30">
        <v>0</v>
      </c>
      <c r="H53" s="30">
        <f t="shared" ref="H53:H55" si="4">E53-F53</f>
        <v>0</v>
      </c>
    </row>
    <row r="54" spans="1:8">
      <c r="A54" s="4" t="s">
        <v>10</v>
      </c>
      <c r="B54" s="2"/>
      <c r="C54" s="30">
        <v>0</v>
      </c>
      <c r="D54" s="30">
        <v>0</v>
      </c>
      <c r="E54" s="30">
        <f t="shared" si="3"/>
        <v>0</v>
      </c>
      <c r="F54" s="30">
        <v>0</v>
      </c>
      <c r="G54" s="30">
        <v>0</v>
      </c>
      <c r="H54" s="30">
        <f t="shared" si="4"/>
        <v>0</v>
      </c>
    </row>
    <row r="55" spans="1:8">
      <c r="A55" s="4" t="s">
        <v>11</v>
      </c>
      <c r="B55" s="2"/>
      <c r="C55" s="30">
        <v>0</v>
      </c>
      <c r="D55" s="30">
        <v>0</v>
      </c>
      <c r="E55" s="30">
        <f t="shared" si="3"/>
        <v>0</v>
      </c>
      <c r="F55" s="30">
        <v>0</v>
      </c>
      <c r="G55" s="30">
        <v>0</v>
      </c>
      <c r="H55" s="30">
        <f t="shared" si="4"/>
        <v>0</v>
      </c>
    </row>
    <row r="56" spans="1:8">
      <c r="A56" s="4"/>
      <c r="B56" s="2"/>
      <c r="C56" s="31"/>
      <c r="D56" s="31"/>
      <c r="E56" s="31"/>
      <c r="F56" s="31"/>
      <c r="G56" s="31"/>
      <c r="H56" s="31"/>
    </row>
    <row r="57" spans="1:8">
      <c r="A57" s="22"/>
      <c r="B57" s="43" t="s">
        <v>53</v>
      </c>
      <c r="C57" s="49">
        <f>SUM(C52:C56)</f>
        <v>0</v>
      </c>
      <c r="D57" s="49">
        <f>SUM(D52:D56)</f>
        <v>0</v>
      </c>
      <c r="E57" s="49">
        <f>SUM(E52:E55)</f>
        <v>0</v>
      </c>
      <c r="F57" s="49">
        <f>SUM(F52:F55)</f>
        <v>0</v>
      </c>
      <c r="G57" s="49">
        <f>SUM(G52:G55)</f>
        <v>0</v>
      </c>
      <c r="H57" s="49">
        <f>SUM(H52:H55)</f>
        <v>0</v>
      </c>
    </row>
    <row r="60" spans="1:8" ht="45" customHeight="1">
      <c r="A60" s="51" t="s">
        <v>133</v>
      </c>
      <c r="B60" s="52"/>
      <c r="C60" s="52"/>
      <c r="D60" s="52"/>
      <c r="E60" s="52"/>
      <c r="F60" s="52"/>
      <c r="G60" s="52"/>
      <c r="H60" s="53"/>
    </row>
    <row r="61" spans="1:8">
      <c r="A61" s="56" t="s">
        <v>54</v>
      </c>
      <c r="B61" s="57"/>
      <c r="C61" s="51" t="s">
        <v>60</v>
      </c>
      <c r="D61" s="52"/>
      <c r="E61" s="52"/>
      <c r="F61" s="52"/>
      <c r="G61" s="53"/>
      <c r="H61" s="54" t="s">
        <v>59</v>
      </c>
    </row>
    <row r="62" spans="1:8" ht="22.5">
      <c r="A62" s="58"/>
      <c r="B62" s="59"/>
      <c r="C62" s="9" t="s">
        <v>55</v>
      </c>
      <c r="D62" s="9" t="s">
        <v>125</v>
      </c>
      <c r="E62" s="9" t="s">
        <v>56</v>
      </c>
      <c r="F62" s="9" t="s">
        <v>57</v>
      </c>
      <c r="G62" s="9" t="s">
        <v>58</v>
      </c>
      <c r="H62" s="55"/>
    </row>
    <row r="63" spans="1:8">
      <c r="A63" s="60"/>
      <c r="B63" s="61"/>
      <c r="C63" s="10">
        <v>1</v>
      </c>
      <c r="D63" s="10">
        <v>2</v>
      </c>
      <c r="E63" s="10" t="s">
        <v>126</v>
      </c>
      <c r="F63" s="10">
        <v>4</v>
      </c>
      <c r="G63" s="10">
        <v>5</v>
      </c>
      <c r="H63" s="10" t="s">
        <v>127</v>
      </c>
    </row>
    <row r="64" spans="1:8">
      <c r="A64" s="24"/>
      <c r="B64" s="25"/>
      <c r="C64" s="29"/>
      <c r="D64" s="29"/>
      <c r="E64" s="29"/>
      <c r="F64" s="29"/>
      <c r="G64" s="29"/>
      <c r="H64" s="29"/>
    </row>
    <row r="65" spans="1:8" ht="22.5">
      <c r="A65" s="4"/>
      <c r="B65" s="27" t="s">
        <v>13</v>
      </c>
      <c r="C65" s="30">
        <v>0</v>
      </c>
      <c r="D65" s="30">
        <v>0</v>
      </c>
      <c r="E65" s="30">
        <f>C65+D65</f>
        <v>0</v>
      </c>
      <c r="F65" s="30">
        <v>0</v>
      </c>
      <c r="G65" s="30">
        <v>0</v>
      </c>
      <c r="H65" s="30">
        <f>E65-F65</f>
        <v>0</v>
      </c>
    </row>
    <row r="66" spans="1:8">
      <c r="A66" s="4"/>
      <c r="B66" s="27"/>
      <c r="C66" s="30"/>
      <c r="D66" s="30"/>
      <c r="E66" s="30"/>
      <c r="F66" s="30"/>
      <c r="G66" s="30"/>
      <c r="H66" s="30"/>
    </row>
    <row r="67" spans="1:8">
      <c r="A67" s="4"/>
      <c r="B67" s="27" t="s">
        <v>12</v>
      </c>
      <c r="C67" s="30">
        <v>0</v>
      </c>
      <c r="D67" s="30">
        <v>0</v>
      </c>
      <c r="E67" s="30">
        <f>C67+D67</f>
        <v>0</v>
      </c>
      <c r="F67" s="30">
        <v>0</v>
      </c>
      <c r="G67" s="30">
        <v>0</v>
      </c>
      <c r="H67" s="30">
        <f>E67-F67</f>
        <v>0</v>
      </c>
    </row>
    <row r="68" spans="1:8">
      <c r="A68" s="4"/>
      <c r="B68" s="27"/>
      <c r="C68" s="30"/>
      <c r="D68" s="30"/>
      <c r="E68" s="30"/>
      <c r="F68" s="30"/>
      <c r="G68" s="30"/>
      <c r="H68" s="30"/>
    </row>
    <row r="69" spans="1:8" ht="22.5">
      <c r="A69" s="4"/>
      <c r="B69" s="27" t="s">
        <v>14</v>
      </c>
      <c r="C69" s="30">
        <v>0</v>
      </c>
      <c r="D69" s="30">
        <v>0</v>
      </c>
      <c r="E69" s="30">
        <f>C69+D69</f>
        <v>0</v>
      </c>
      <c r="F69" s="30">
        <v>0</v>
      </c>
      <c r="G69" s="30">
        <v>0</v>
      </c>
      <c r="H69" s="30">
        <f>E69-F69</f>
        <v>0</v>
      </c>
    </row>
    <row r="70" spans="1:8">
      <c r="A70" s="4"/>
      <c r="B70" s="27"/>
      <c r="C70" s="30"/>
      <c r="D70" s="30"/>
      <c r="E70" s="30"/>
      <c r="F70" s="30"/>
      <c r="G70" s="30"/>
      <c r="H70" s="30"/>
    </row>
    <row r="71" spans="1:8" ht="22.5">
      <c r="A71" s="4"/>
      <c r="B71" s="27" t="s">
        <v>26</v>
      </c>
      <c r="C71" s="30">
        <v>0</v>
      </c>
      <c r="D71" s="30">
        <v>0</v>
      </c>
      <c r="E71" s="30">
        <f>C71+D71</f>
        <v>0</v>
      </c>
      <c r="F71" s="30">
        <v>0</v>
      </c>
      <c r="G71" s="30">
        <v>0</v>
      </c>
      <c r="H71" s="30">
        <f>E71-F71</f>
        <v>0</v>
      </c>
    </row>
    <row r="72" spans="1:8">
      <c r="A72" s="4"/>
      <c r="B72" s="27"/>
      <c r="C72" s="30"/>
      <c r="D72" s="30"/>
      <c r="E72" s="30"/>
      <c r="F72" s="30"/>
      <c r="G72" s="30"/>
      <c r="H72" s="30"/>
    </row>
    <row r="73" spans="1:8" ht="22.5">
      <c r="A73" s="4"/>
      <c r="B73" s="27" t="s">
        <v>27</v>
      </c>
      <c r="C73" s="30">
        <v>0</v>
      </c>
      <c r="D73" s="30">
        <v>0</v>
      </c>
      <c r="E73" s="30">
        <f>C73+D73</f>
        <v>0</v>
      </c>
      <c r="F73" s="30">
        <v>0</v>
      </c>
      <c r="G73" s="30">
        <v>0</v>
      </c>
      <c r="H73" s="30">
        <f>E73-F73</f>
        <v>0</v>
      </c>
    </row>
    <row r="74" spans="1:8">
      <c r="A74" s="4"/>
      <c r="B74" s="27"/>
      <c r="C74" s="30"/>
      <c r="D74" s="30"/>
      <c r="E74" s="30"/>
      <c r="F74" s="30"/>
      <c r="G74" s="30"/>
      <c r="H74" s="30"/>
    </row>
    <row r="75" spans="1:8" ht="22.5">
      <c r="A75" s="4"/>
      <c r="B75" s="27" t="s">
        <v>34</v>
      </c>
      <c r="C75" s="30">
        <v>0</v>
      </c>
      <c r="D75" s="30">
        <v>0</v>
      </c>
      <c r="E75" s="30">
        <f>C75+D75</f>
        <v>0</v>
      </c>
      <c r="F75" s="30">
        <v>0</v>
      </c>
      <c r="G75" s="30">
        <v>0</v>
      </c>
      <c r="H75" s="30">
        <f>E75-F75</f>
        <v>0</v>
      </c>
    </row>
    <row r="76" spans="1:8">
      <c r="A76" s="4"/>
      <c r="B76" s="27"/>
      <c r="C76" s="30"/>
      <c r="D76" s="30"/>
      <c r="E76" s="30"/>
      <c r="F76" s="30"/>
      <c r="G76" s="30"/>
      <c r="H76" s="30"/>
    </row>
    <row r="77" spans="1:8">
      <c r="A77" s="4"/>
      <c r="B77" s="27" t="s">
        <v>15</v>
      </c>
      <c r="C77" s="30">
        <v>0</v>
      </c>
      <c r="D77" s="30">
        <v>0</v>
      </c>
      <c r="E77" s="30">
        <f>C77+D77</f>
        <v>0</v>
      </c>
      <c r="F77" s="30">
        <v>0</v>
      </c>
      <c r="G77" s="30">
        <v>0</v>
      </c>
      <c r="H77" s="30">
        <f>E77-F77</f>
        <v>0</v>
      </c>
    </row>
    <row r="78" spans="1:8">
      <c r="A78" s="26"/>
      <c r="B78" s="28"/>
      <c r="C78" s="31"/>
      <c r="D78" s="31"/>
      <c r="E78" s="31"/>
      <c r="F78" s="31"/>
      <c r="G78" s="31"/>
      <c r="H78" s="31"/>
    </row>
    <row r="79" spans="1:8">
      <c r="A79" s="22"/>
      <c r="B79" s="43" t="s">
        <v>53</v>
      </c>
      <c r="C79" s="49">
        <f t="shared" ref="C79:H79" si="5">SUM(C65:C77)</f>
        <v>0</v>
      </c>
      <c r="D79" s="49">
        <f t="shared" si="5"/>
        <v>0</v>
      </c>
      <c r="E79" s="49">
        <f t="shared" si="5"/>
        <v>0</v>
      </c>
      <c r="F79" s="49">
        <f t="shared" si="5"/>
        <v>0</v>
      </c>
      <c r="G79" s="49">
        <f t="shared" si="5"/>
        <v>0</v>
      </c>
      <c r="H79" s="49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46:H46"/>
    <mergeCell ref="A48:B50"/>
    <mergeCell ref="C3:G3"/>
    <mergeCell ref="H3:H4"/>
    <mergeCell ref="A60:H60"/>
    <mergeCell ref="A61:B63"/>
    <mergeCell ref="C61:G61"/>
    <mergeCell ref="H61:H62"/>
    <mergeCell ref="C48:G48"/>
    <mergeCell ref="H48:H4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5"/>
  <sheetViews>
    <sheetView showGridLines="0" tabSelected="1" workbookViewId="0">
      <selection activeCell="J2" sqref="J2"/>
    </sheetView>
  </sheetViews>
  <sheetFormatPr baseColWidth="10" defaultRowHeight="11.25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10" ht="50.1" customHeight="1">
      <c r="A1" s="51" t="s">
        <v>131</v>
      </c>
      <c r="B1" s="52"/>
      <c r="C1" s="52"/>
      <c r="D1" s="52"/>
      <c r="E1" s="52"/>
      <c r="F1" s="52"/>
      <c r="G1" s="52"/>
      <c r="H1" s="53"/>
    </row>
    <row r="2" spans="1:10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  <c r="J2" s="1"/>
    </row>
    <row r="3" spans="1:10" ht="24.95" customHeight="1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10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>
      <c r="A5" s="40"/>
      <c r="B5" s="41"/>
      <c r="C5" s="14"/>
      <c r="D5" s="14"/>
      <c r="E5" s="14"/>
      <c r="F5" s="14"/>
      <c r="G5" s="14"/>
      <c r="H5" s="14"/>
    </row>
    <row r="6" spans="1:10">
      <c r="A6" s="37" t="s">
        <v>16</v>
      </c>
      <c r="B6" s="35"/>
      <c r="C6" s="46">
        <f t="shared" ref="C6:H6" si="0">SUM(C7:C14)</f>
        <v>174600710.26000002</v>
      </c>
      <c r="D6" s="46">
        <f t="shared" si="0"/>
        <v>326120</v>
      </c>
      <c r="E6" s="46">
        <f t="shared" si="0"/>
        <v>174926830.26000002</v>
      </c>
      <c r="F6" s="46">
        <f t="shared" si="0"/>
        <v>31075891.32</v>
      </c>
      <c r="G6" s="46">
        <f t="shared" si="0"/>
        <v>31075891.32</v>
      </c>
      <c r="H6" s="46">
        <f t="shared" si="0"/>
        <v>143850938.94</v>
      </c>
    </row>
    <row r="7" spans="1:10">
      <c r="A7" s="34"/>
      <c r="B7" s="38" t="s">
        <v>42</v>
      </c>
      <c r="C7" s="46">
        <v>12131313.58</v>
      </c>
      <c r="D7" s="46">
        <v>0</v>
      </c>
      <c r="E7" s="46">
        <f>C7+D7</f>
        <v>12131313.58</v>
      </c>
      <c r="F7" s="46">
        <v>2256898.8199999998</v>
      </c>
      <c r="G7" s="46">
        <v>2256898.8199999998</v>
      </c>
      <c r="H7" s="46">
        <f>E7-F7</f>
        <v>9874414.7599999998</v>
      </c>
    </row>
    <row r="8" spans="1:10">
      <c r="A8" s="34"/>
      <c r="B8" s="38" t="s">
        <v>17</v>
      </c>
      <c r="C8" s="46">
        <v>403379.36</v>
      </c>
      <c r="D8" s="46">
        <v>0</v>
      </c>
      <c r="E8" s="46">
        <f t="shared" ref="E8:E14" si="1">C8+D8</f>
        <v>403379.36</v>
      </c>
      <c r="F8" s="46">
        <v>76326.13</v>
      </c>
      <c r="G8" s="46">
        <v>76326.13</v>
      </c>
      <c r="H8" s="46">
        <f t="shared" ref="H8:H14" si="2">E8-F8</f>
        <v>327053.23</v>
      </c>
    </row>
    <row r="9" spans="1:10">
      <c r="A9" s="34"/>
      <c r="B9" s="38" t="s">
        <v>43</v>
      </c>
      <c r="C9" s="46">
        <v>24936257.07</v>
      </c>
      <c r="D9" s="46">
        <v>385000</v>
      </c>
      <c r="E9" s="46">
        <f t="shared" si="1"/>
        <v>25321257.07</v>
      </c>
      <c r="F9" s="46">
        <v>4463569.3899999997</v>
      </c>
      <c r="G9" s="46">
        <v>4463569.3899999997</v>
      </c>
      <c r="H9" s="46">
        <f t="shared" si="2"/>
        <v>20857687.68</v>
      </c>
    </row>
    <row r="10" spans="1:10">
      <c r="A10" s="34"/>
      <c r="B10" s="38" t="s">
        <v>3</v>
      </c>
      <c r="C10" s="46">
        <v>0</v>
      </c>
      <c r="D10" s="46">
        <v>0</v>
      </c>
      <c r="E10" s="46">
        <f t="shared" si="1"/>
        <v>0</v>
      </c>
      <c r="F10" s="46">
        <v>0</v>
      </c>
      <c r="G10" s="46">
        <v>0</v>
      </c>
      <c r="H10" s="46">
        <f t="shared" si="2"/>
        <v>0</v>
      </c>
    </row>
    <row r="11" spans="1:10">
      <c r="A11" s="34"/>
      <c r="B11" s="38" t="s">
        <v>23</v>
      </c>
      <c r="C11" s="46">
        <v>25489076.82</v>
      </c>
      <c r="D11" s="46">
        <v>-58880</v>
      </c>
      <c r="E11" s="46">
        <f t="shared" si="1"/>
        <v>25430196.82</v>
      </c>
      <c r="F11" s="46">
        <v>6107598.3200000003</v>
      </c>
      <c r="G11" s="46">
        <v>6107598.3200000003</v>
      </c>
      <c r="H11" s="46">
        <f t="shared" si="2"/>
        <v>19322598.5</v>
      </c>
    </row>
    <row r="12" spans="1:10">
      <c r="A12" s="34"/>
      <c r="B12" s="38" t="s">
        <v>18</v>
      </c>
      <c r="C12" s="46">
        <v>0</v>
      </c>
      <c r="D12" s="46">
        <v>0</v>
      </c>
      <c r="E12" s="46">
        <f t="shared" si="1"/>
        <v>0</v>
      </c>
      <c r="F12" s="46">
        <v>0</v>
      </c>
      <c r="G12" s="46">
        <v>0</v>
      </c>
      <c r="H12" s="46">
        <f t="shared" si="2"/>
        <v>0</v>
      </c>
    </row>
    <row r="13" spans="1:10">
      <c r="A13" s="34"/>
      <c r="B13" s="38" t="s">
        <v>44</v>
      </c>
      <c r="C13" s="46">
        <v>107640531.90000001</v>
      </c>
      <c r="D13" s="46">
        <v>0</v>
      </c>
      <c r="E13" s="46">
        <f t="shared" si="1"/>
        <v>107640531.90000001</v>
      </c>
      <c r="F13" s="46">
        <v>17979990.93</v>
      </c>
      <c r="G13" s="46">
        <v>17979990.93</v>
      </c>
      <c r="H13" s="46">
        <f t="shared" si="2"/>
        <v>89660540.969999999</v>
      </c>
    </row>
    <row r="14" spans="1:10">
      <c r="A14" s="34"/>
      <c r="B14" s="38" t="s">
        <v>19</v>
      </c>
      <c r="C14" s="46">
        <v>4000151.53</v>
      </c>
      <c r="D14" s="46">
        <v>0</v>
      </c>
      <c r="E14" s="46">
        <f t="shared" si="1"/>
        <v>4000151.53</v>
      </c>
      <c r="F14" s="46">
        <v>191507.73</v>
      </c>
      <c r="G14" s="46">
        <v>191507.73</v>
      </c>
      <c r="H14" s="46">
        <f t="shared" si="2"/>
        <v>3808643.8</v>
      </c>
    </row>
    <row r="15" spans="1:10">
      <c r="A15" s="36"/>
      <c r="B15" s="38"/>
      <c r="C15" s="46"/>
      <c r="D15" s="46"/>
      <c r="E15" s="46"/>
      <c r="F15" s="46"/>
      <c r="G15" s="46"/>
      <c r="H15" s="46"/>
    </row>
    <row r="16" spans="1:10">
      <c r="A16" s="37" t="s">
        <v>20</v>
      </c>
      <c r="B16" s="39"/>
      <c r="C16" s="46">
        <f t="shared" ref="C16:H16" si="3">SUM(C17:C23)</f>
        <v>271195029.07999998</v>
      </c>
      <c r="D16" s="46">
        <f t="shared" si="3"/>
        <v>-326120</v>
      </c>
      <c r="E16" s="46">
        <f t="shared" si="3"/>
        <v>270868909.07999998</v>
      </c>
      <c r="F16" s="46">
        <f t="shared" si="3"/>
        <v>42777692.129999995</v>
      </c>
      <c r="G16" s="46">
        <f t="shared" si="3"/>
        <v>42775290.929999992</v>
      </c>
      <c r="H16" s="46">
        <f t="shared" si="3"/>
        <v>228091216.94999999</v>
      </c>
    </row>
    <row r="17" spans="1:8">
      <c r="A17" s="34"/>
      <c r="B17" s="38" t="s">
        <v>45</v>
      </c>
      <c r="C17" s="46">
        <v>21851219.190000001</v>
      </c>
      <c r="D17" s="46">
        <v>0</v>
      </c>
      <c r="E17" s="46">
        <f>C17+D17</f>
        <v>21851219.190000001</v>
      </c>
      <c r="F17" s="46">
        <v>3869962.26</v>
      </c>
      <c r="G17" s="46">
        <v>3867561.06</v>
      </c>
      <c r="H17" s="46">
        <f t="shared" ref="H17:H23" si="4">E17-F17</f>
        <v>17981256.93</v>
      </c>
    </row>
    <row r="18" spans="1:8">
      <c r="A18" s="34"/>
      <c r="B18" s="38" t="s">
        <v>28</v>
      </c>
      <c r="C18" s="46">
        <v>185612718.50999999</v>
      </c>
      <c r="D18" s="46">
        <v>33880</v>
      </c>
      <c r="E18" s="46">
        <f t="shared" ref="E18:E23" si="5">C18+D18</f>
        <v>185646598.50999999</v>
      </c>
      <c r="F18" s="46">
        <v>14193389.41</v>
      </c>
      <c r="G18" s="46">
        <v>14193389.41</v>
      </c>
      <c r="H18" s="46">
        <f t="shared" si="4"/>
        <v>171453209.09999999</v>
      </c>
    </row>
    <row r="19" spans="1:8">
      <c r="A19" s="34"/>
      <c r="B19" s="38" t="s">
        <v>21</v>
      </c>
      <c r="C19" s="46">
        <v>0</v>
      </c>
      <c r="D19" s="46">
        <v>0</v>
      </c>
      <c r="E19" s="46">
        <f t="shared" si="5"/>
        <v>0</v>
      </c>
      <c r="F19" s="46">
        <v>0</v>
      </c>
      <c r="G19" s="46">
        <v>0</v>
      </c>
      <c r="H19" s="46">
        <f t="shared" si="4"/>
        <v>0</v>
      </c>
    </row>
    <row r="20" spans="1:8">
      <c r="A20" s="34"/>
      <c r="B20" s="38" t="s">
        <v>46</v>
      </c>
      <c r="C20" s="46">
        <v>9190082.8699999992</v>
      </c>
      <c r="D20" s="46">
        <v>-360000</v>
      </c>
      <c r="E20" s="46">
        <f t="shared" si="5"/>
        <v>8830082.8699999992</v>
      </c>
      <c r="F20" s="46">
        <v>1215318.56</v>
      </c>
      <c r="G20" s="46">
        <v>1215318.56</v>
      </c>
      <c r="H20" s="46">
        <f t="shared" si="4"/>
        <v>7614764.3099999987</v>
      </c>
    </row>
    <row r="21" spans="1:8">
      <c r="A21" s="34"/>
      <c r="B21" s="38" t="s">
        <v>47</v>
      </c>
      <c r="C21" s="46">
        <v>1750000</v>
      </c>
      <c r="D21" s="46">
        <v>0</v>
      </c>
      <c r="E21" s="46">
        <f t="shared" si="5"/>
        <v>1750000</v>
      </c>
      <c r="F21" s="46">
        <v>348870</v>
      </c>
      <c r="G21" s="46">
        <v>348870</v>
      </c>
      <c r="H21" s="46">
        <f t="shared" si="4"/>
        <v>1401130</v>
      </c>
    </row>
    <row r="22" spans="1:8">
      <c r="A22" s="34"/>
      <c r="B22" s="38" t="s">
        <v>48</v>
      </c>
      <c r="C22" s="46">
        <v>52791008.509999998</v>
      </c>
      <c r="D22" s="46">
        <v>0</v>
      </c>
      <c r="E22" s="46">
        <f t="shared" si="5"/>
        <v>52791008.509999998</v>
      </c>
      <c r="F22" s="46">
        <v>23150151.899999999</v>
      </c>
      <c r="G22" s="46">
        <v>23150151.899999999</v>
      </c>
      <c r="H22" s="46">
        <f t="shared" si="4"/>
        <v>29640856.609999999</v>
      </c>
    </row>
    <row r="23" spans="1:8">
      <c r="A23" s="34"/>
      <c r="B23" s="38" t="s">
        <v>4</v>
      </c>
      <c r="C23" s="46">
        <v>0</v>
      </c>
      <c r="D23" s="46">
        <v>0</v>
      </c>
      <c r="E23" s="46">
        <f t="shared" si="5"/>
        <v>0</v>
      </c>
      <c r="F23" s="46">
        <v>0</v>
      </c>
      <c r="G23" s="46">
        <v>0</v>
      </c>
      <c r="H23" s="46">
        <f t="shared" si="4"/>
        <v>0</v>
      </c>
    </row>
    <row r="24" spans="1:8">
      <c r="A24" s="36"/>
      <c r="B24" s="38"/>
      <c r="C24" s="46"/>
      <c r="D24" s="46"/>
      <c r="E24" s="46"/>
      <c r="F24" s="46"/>
      <c r="G24" s="46"/>
      <c r="H24" s="46"/>
    </row>
    <row r="25" spans="1:8">
      <c r="A25" s="37" t="s">
        <v>49</v>
      </c>
      <c r="B25" s="39"/>
      <c r="C25" s="46">
        <f t="shared" ref="C25:H25" si="6">SUM(C26:C34)</f>
        <v>10647056.659999998</v>
      </c>
      <c r="D25" s="46">
        <f t="shared" si="6"/>
        <v>600000</v>
      </c>
      <c r="E25" s="46">
        <f t="shared" si="6"/>
        <v>11247056.659999998</v>
      </c>
      <c r="F25" s="46">
        <f t="shared" si="6"/>
        <v>1300304.4899999998</v>
      </c>
      <c r="G25" s="46">
        <f t="shared" si="6"/>
        <v>1300304.4899999998</v>
      </c>
      <c r="H25" s="46">
        <f t="shared" si="6"/>
        <v>9946752.1699999981</v>
      </c>
    </row>
    <row r="26" spans="1:8">
      <c r="A26" s="34"/>
      <c r="B26" s="38" t="s">
        <v>29</v>
      </c>
      <c r="C26" s="46">
        <v>4991100.22</v>
      </c>
      <c r="D26" s="46">
        <v>0</v>
      </c>
      <c r="E26" s="46">
        <f>C26+D26</f>
        <v>4991100.22</v>
      </c>
      <c r="F26" s="46">
        <v>491542.99</v>
      </c>
      <c r="G26" s="46">
        <v>491542.99</v>
      </c>
      <c r="H26" s="46">
        <f t="shared" ref="H26:H34" si="7">E26-F26</f>
        <v>4499557.2299999995</v>
      </c>
    </row>
    <row r="27" spans="1:8">
      <c r="A27" s="34"/>
      <c r="B27" s="38" t="s">
        <v>24</v>
      </c>
      <c r="C27" s="46">
        <v>0</v>
      </c>
      <c r="D27" s="46">
        <v>0</v>
      </c>
      <c r="E27" s="46">
        <f t="shared" ref="E27:E34" si="8">C27+D27</f>
        <v>0</v>
      </c>
      <c r="F27" s="46">
        <v>0</v>
      </c>
      <c r="G27" s="46">
        <v>0</v>
      </c>
      <c r="H27" s="46">
        <f t="shared" si="7"/>
        <v>0</v>
      </c>
    </row>
    <row r="28" spans="1:8">
      <c r="A28" s="34"/>
      <c r="B28" s="38" t="s">
        <v>30</v>
      </c>
      <c r="C28" s="46">
        <v>0</v>
      </c>
      <c r="D28" s="46">
        <v>0</v>
      </c>
      <c r="E28" s="46">
        <f t="shared" si="8"/>
        <v>0</v>
      </c>
      <c r="F28" s="46">
        <v>0</v>
      </c>
      <c r="G28" s="46">
        <v>0</v>
      </c>
      <c r="H28" s="46">
        <f t="shared" si="7"/>
        <v>0</v>
      </c>
    </row>
    <row r="29" spans="1:8">
      <c r="A29" s="34"/>
      <c r="B29" s="38" t="s">
        <v>50</v>
      </c>
      <c r="C29" s="46">
        <v>0</v>
      </c>
      <c r="D29" s="46">
        <v>0</v>
      </c>
      <c r="E29" s="46">
        <f t="shared" si="8"/>
        <v>0</v>
      </c>
      <c r="F29" s="46">
        <v>0</v>
      </c>
      <c r="G29" s="46">
        <v>0</v>
      </c>
      <c r="H29" s="46">
        <f t="shared" si="7"/>
        <v>0</v>
      </c>
    </row>
    <row r="30" spans="1:8">
      <c r="A30" s="34"/>
      <c r="B30" s="38" t="s">
        <v>22</v>
      </c>
      <c r="C30" s="46">
        <v>0</v>
      </c>
      <c r="D30" s="46">
        <v>0</v>
      </c>
      <c r="E30" s="46">
        <f t="shared" si="8"/>
        <v>0</v>
      </c>
      <c r="F30" s="46">
        <v>0</v>
      </c>
      <c r="G30" s="46">
        <v>0</v>
      </c>
      <c r="H30" s="46">
        <f t="shared" si="7"/>
        <v>0</v>
      </c>
    </row>
    <row r="31" spans="1:8">
      <c r="A31" s="34"/>
      <c r="B31" s="38" t="s">
        <v>5</v>
      </c>
      <c r="C31" s="46">
        <v>0</v>
      </c>
      <c r="D31" s="46">
        <v>0</v>
      </c>
      <c r="E31" s="46">
        <f t="shared" si="8"/>
        <v>0</v>
      </c>
      <c r="F31" s="46">
        <v>0</v>
      </c>
      <c r="G31" s="46">
        <v>0</v>
      </c>
      <c r="H31" s="46">
        <f t="shared" si="7"/>
        <v>0</v>
      </c>
    </row>
    <row r="32" spans="1:8">
      <c r="A32" s="34"/>
      <c r="B32" s="38" t="s">
        <v>6</v>
      </c>
      <c r="C32" s="46">
        <v>4338146.18</v>
      </c>
      <c r="D32" s="46">
        <v>600000</v>
      </c>
      <c r="E32" s="46">
        <f t="shared" si="8"/>
        <v>4938146.18</v>
      </c>
      <c r="F32" s="46">
        <v>569429.85</v>
      </c>
      <c r="G32" s="46">
        <v>569429.85</v>
      </c>
      <c r="H32" s="46">
        <f t="shared" si="7"/>
        <v>4368716.33</v>
      </c>
    </row>
    <row r="33" spans="1:8">
      <c r="A33" s="34"/>
      <c r="B33" s="38" t="s">
        <v>51</v>
      </c>
      <c r="C33" s="46">
        <v>1317810.26</v>
      </c>
      <c r="D33" s="46">
        <v>0</v>
      </c>
      <c r="E33" s="46">
        <f t="shared" si="8"/>
        <v>1317810.26</v>
      </c>
      <c r="F33" s="46">
        <v>239331.65</v>
      </c>
      <c r="G33" s="46">
        <v>239331.65</v>
      </c>
      <c r="H33" s="46">
        <f t="shared" si="7"/>
        <v>1078478.6100000001</v>
      </c>
    </row>
    <row r="34" spans="1:8">
      <c r="A34" s="34"/>
      <c r="B34" s="38" t="s">
        <v>31</v>
      </c>
      <c r="C34" s="46">
        <v>0</v>
      </c>
      <c r="D34" s="46">
        <v>0</v>
      </c>
      <c r="E34" s="46">
        <f t="shared" si="8"/>
        <v>0</v>
      </c>
      <c r="F34" s="46">
        <v>0</v>
      </c>
      <c r="G34" s="46">
        <v>0</v>
      </c>
      <c r="H34" s="46">
        <f t="shared" si="7"/>
        <v>0</v>
      </c>
    </row>
    <row r="35" spans="1:8">
      <c r="A35" s="36"/>
      <c r="B35" s="38"/>
      <c r="C35" s="46"/>
      <c r="D35" s="46"/>
      <c r="E35" s="46"/>
      <c r="F35" s="46"/>
      <c r="G35" s="46"/>
      <c r="H35" s="46"/>
    </row>
    <row r="36" spans="1:8">
      <c r="A36" s="37" t="s">
        <v>32</v>
      </c>
      <c r="B36" s="39"/>
      <c r="C36" s="46">
        <f t="shared" ref="C36:H36" si="9">SUM(C37:C40)</f>
        <v>25352368</v>
      </c>
      <c r="D36" s="46">
        <f t="shared" si="9"/>
        <v>0</v>
      </c>
      <c r="E36" s="46">
        <f t="shared" si="9"/>
        <v>25352368</v>
      </c>
      <c r="F36" s="46">
        <f t="shared" si="9"/>
        <v>4534287</v>
      </c>
      <c r="G36" s="46">
        <f t="shared" si="9"/>
        <v>4534287</v>
      </c>
      <c r="H36" s="46">
        <f t="shared" si="9"/>
        <v>20818081</v>
      </c>
    </row>
    <row r="37" spans="1:8">
      <c r="A37" s="34"/>
      <c r="B37" s="38" t="s">
        <v>52</v>
      </c>
      <c r="C37" s="46">
        <v>0</v>
      </c>
      <c r="D37" s="46">
        <v>0</v>
      </c>
      <c r="E37" s="46">
        <f>C37+D37</f>
        <v>0</v>
      </c>
      <c r="F37" s="46">
        <v>0</v>
      </c>
      <c r="G37" s="46">
        <v>0</v>
      </c>
      <c r="H37" s="46">
        <f t="shared" ref="H37:H40" si="10">E37-F37</f>
        <v>0</v>
      </c>
    </row>
    <row r="38" spans="1:8" ht="22.5">
      <c r="A38" s="34"/>
      <c r="B38" s="38" t="s">
        <v>25</v>
      </c>
      <c r="C38" s="46">
        <v>25352368</v>
      </c>
      <c r="D38" s="46">
        <v>0</v>
      </c>
      <c r="E38" s="46">
        <f t="shared" ref="E38:E40" si="11">C38+D38</f>
        <v>25352368</v>
      </c>
      <c r="F38" s="46">
        <v>4534287</v>
      </c>
      <c r="G38" s="46">
        <v>4534287</v>
      </c>
      <c r="H38" s="46">
        <f t="shared" si="10"/>
        <v>20818081</v>
      </c>
    </row>
    <row r="39" spans="1:8">
      <c r="A39" s="34"/>
      <c r="B39" s="38" t="s">
        <v>33</v>
      </c>
      <c r="C39" s="46">
        <v>0</v>
      </c>
      <c r="D39" s="46">
        <v>0</v>
      </c>
      <c r="E39" s="46">
        <f t="shared" si="11"/>
        <v>0</v>
      </c>
      <c r="F39" s="46">
        <v>0</v>
      </c>
      <c r="G39" s="46">
        <v>0</v>
      </c>
      <c r="H39" s="46">
        <f t="shared" si="10"/>
        <v>0</v>
      </c>
    </row>
    <row r="40" spans="1:8">
      <c r="A40" s="34"/>
      <c r="B40" s="38" t="s">
        <v>7</v>
      </c>
      <c r="C40" s="46">
        <v>0</v>
      </c>
      <c r="D40" s="46">
        <v>0</v>
      </c>
      <c r="E40" s="46">
        <f t="shared" si="11"/>
        <v>0</v>
      </c>
      <c r="F40" s="46">
        <v>0</v>
      </c>
      <c r="G40" s="46">
        <v>0</v>
      </c>
      <c r="H40" s="46">
        <f t="shared" si="10"/>
        <v>0</v>
      </c>
    </row>
    <row r="41" spans="1:8">
      <c r="A41" s="36"/>
      <c r="B41" s="38"/>
      <c r="C41" s="46"/>
      <c r="D41" s="46"/>
      <c r="E41" s="46"/>
      <c r="F41" s="46"/>
      <c r="G41" s="46"/>
      <c r="H41" s="46"/>
    </row>
    <row r="42" spans="1:8">
      <c r="A42" s="42"/>
      <c r="B42" s="43" t="s">
        <v>53</v>
      </c>
      <c r="C42" s="49">
        <f t="shared" ref="C42:H42" si="12">SUM(C36+C25+C16+C6)</f>
        <v>481795164</v>
      </c>
      <c r="D42" s="49">
        <f t="shared" si="12"/>
        <v>600000</v>
      </c>
      <c r="E42" s="49">
        <f t="shared" si="12"/>
        <v>482395164</v>
      </c>
      <c r="F42" s="49">
        <f t="shared" si="12"/>
        <v>79688174.939999998</v>
      </c>
      <c r="G42" s="49">
        <f t="shared" si="12"/>
        <v>79685773.739999995</v>
      </c>
      <c r="H42" s="49">
        <f t="shared" si="12"/>
        <v>402706989.05999994</v>
      </c>
    </row>
    <row r="43" spans="1:8">
      <c r="A43" s="33"/>
      <c r="B43" s="33"/>
      <c r="C43" s="33"/>
      <c r="D43" s="33"/>
      <c r="E43" s="33"/>
      <c r="F43" s="33"/>
      <c r="G43" s="33"/>
      <c r="H43" s="33"/>
    </row>
    <row r="44" spans="1:8">
      <c r="A44" s="33"/>
      <c r="B44" s="33"/>
      <c r="C44" s="33"/>
      <c r="D44" s="33"/>
      <c r="E44" s="33"/>
      <c r="F44" s="33"/>
      <c r="G44" s="33"/>
      <c r="H44" s="33"/>
    </row>
    <row r="45" spans="1:8">
      <c r="A45" s="33"/>
      <c r="B45" s="33"/>
      <c r="C45" s="33"/>
      <c r="D45" s="33"/>
      <c r="E45" s="33"/>
      <c r="F45" s="33"/>
      <c r="G45" s="33"/>
      <c r="H45" s="3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2018-03-08T21:21:25Z</cp:lastPrinted>
  <dcterms:created xsi:type="dcterms:W3CDTF">2014-02-10T03:37:14Z</dcterms:created>
  <dcterms:modified xsi:type="dcterms:W3CDTF">2021-04-29T14:49:14Z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